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kzcloud.sharepoint.com/sites/prj-ekz-0000392-01_StromeffizienzzieleGrundversorgung/Freigegebene Dokumente/01 STROMEFFIZIENZZIELE GV/04_Umsetzung/12.Förderprogramme/Diverse Dokumente/"/>
    </mc:Choice>
  </mc:AlternateContent>
  <xr:revisionPtr revIDLastSave="272" documentId="8_{D8B4ECF4-23A2-4683-8B82-17AAF8A23E18}" xr6:coauthVersionLast="47" xr6:coauthVersionMax="47" xr10:uidLastSave="{85345CBA-93E8-4670-8E02-AC224262B4EA}"/>
  <workbookProtection workbookAlgorithmName="SHA-512" workbookHashValue="U6YeTC4P8uKERdOdZg0hABcqmfyL2ljes5/rHGpbEIW3fDRqAKQEACyNNFWTIay8xKE/M9jns/P6Sie0wJ9n9A==" workbookSaltValue="3svzSz+KXWESVhezPfMtNA==" workbookSpinCount="100000" lockStructure="1"/>
  <bookViews>
    <workbookView xWindow="1470" yWindow="225" windowWidth="28575" windowHeight="20580" xr2:uid="{F67A9840-2DD1-48AC-96B5-7E26FBAFEF20}"/>
  </bookViews>
  <sheets>
    <sheet name="Gesuch" sheetId="1" r:id="rId1"/>
    <sheet name="Logik" sheetId="6" state="hidden" r:id="rId2"/>
    <sheet name="BE-01" sheetId="3" r:id="rId3"/>
    <sheet name="DL-01" sheetId="4" state="hidden" r:id="rId4"/>
    <sheet name="AM-01" sheetId="7" state="hidden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7" i="3" l="1"/>
  <c r="S51" i="3"/>
  <c r="G51" i="3"/>
  <c r="C47" i="3"/>
  <c r="J47" i="3"/>
  <c r="R36" i="6"/>
  <c r="R35" i="6"/>
  <c r="R34" i="6"/>
  <c r="R33" i="6"/>
  <c r="R32" i="6"/>
  <c r="R31" i="6"/>
  <c r="R30" i="6"/>
  <c r="R29" i="6"/>
  <c r="R28" i="6"/>
  <c r="R27" i="6"/>
  <c r="B36" i="4" l="1"/>
  <c r="M36" i="6"/>
  <c r="M35" i="6"/>
  <c r="M34" i="6"/>
  <c r="M33" i="6"/>
  <c r="M32" i="6"/>
  <c r="M31" i="6"/>
  <c r="M30" i="6"/>
  <c r="M29" i="6"/>
  <c r="L50" i="6" s="1"/>
  <c r="M28" i="6"/>
  <c r="M27" i="6"/>
  <c r="L52" i="6" l="1"/>
  <c r="M60" i="6" s="1" a="1"/>
  <c r="M60" i="6" s="1"/>
  <c r="M61" i="6" s="1"/>
  <c r="L51" i="6"/>
  <c r="S53" i="4"/>
  <c r="G53" i="4"/>
  <c r="V49" i="4"/>
  <c r="O49" i="4"/>
  <c r="J49" i="4"/>
  <c r="C49" i="4"/>
  <c r="C62" i="6"/>
  <c r="C61" i="6"/>
  <c r="C60" i="6"/>
  <c r="C59" i="6"/>
  <c r="C58" i="6"/>
  <c r="C57" i="6"/>
  <c r="C56" i="6"/>
  <c r="C55" i="6"/>
  <c r="C52" i="6"/>
  <c r="C53" i="6"/>
  <c r="C54" i="6"/>
  <c r="C51" i="6"/>
  <c r="C50" i="6"/>
  <c r="C49" i="6"/>
  <c r="C48" i="6"/>
  <c r="C47" i="6"/>
  <c r="C46" i="6"/>
  <c r="C45" i="6"/>
  <c r="C44" i="6"/>
  <c r="C43" i="6"/>
  <c r="C42" i="6"/>
  <c r="C41" i="6"/>
  <c r="C40" i="6"/>
  <c r="C39" i="6"/>
  <c r="C38" i="6"/>
  <c r="C37" i="6"/>
  <c r="C36" i="6"/>
  <c r="C35" i="6"/>
  <c r="C34" i="6"/>
  <c r="C33" i="6"/>
  <c r="C32" i="6"/>
  <c r="C31" i="6"/>
  <c r="C30" i="6"/>
  <c r="C29" i="6"/>
  <c r="C28" i="6"/>
  <c r="C27" i="6"/>
  <c r="N38" i="1"/>
  <c r="S42" i="7"/>
  <c r="G42" i="7"/>
  <c r="V38" i="7"/>
  <c r="O38" i="7"/>
  <c r="J38" i="7"/>
  <c r="C38" i="7"/>
  <c r="V47" i="3"/>
  <c r="B58" i="1"/>
  <c r="Q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<sst xmlns="http://schemas.openxmlformats.org/spreadsheetml/2006/main" count="278" uniqueCount="192">
  <si>
    <t>EKZ-Förderprogramm ProEffizienz</t>
  </si>
  <si>
    <t>Gesuch für einen Förderbeitrag, Teil 1</t>
  </si>
  <si>
    <t>Gesuchsteller/in</t>
  </si>
  <si>
    <t>Unternehmen</t>
  </si>
  <si>
    <t>UID-Nummer</t>
  </si>
  <si>
    <t>Strasse / Nr.</t>
  </si>
  <si>
    <t>PLZ</t>
  </si>
  <si>
    <t>Ort</t>
  </si>
  <si>
    <t>Postfach</t>
  </si>
  <si>
    <t xml:space="preserve">Website </t>
  </si>
  <si>
    <t>Der/die Gesuchsteller/in ist Kunde im EKZ-Versorgungsgebiet</t>
  </si>
  <si>
    <t>Kontaktperson</t>
  </si>
  <si>
    <t>Anrede</t>
  </si>
  <si>
    <t>Name</t>
  </si>
  <si>
    <t>Vorname</t>
  </si>
  <si>
    <t xml:space="preserve">Funktion </t>
  </si>
  <si>
    <t xml:space="preserve">E-Mail </t>
  </si>
  <si>
    <t xml:space="preserve">Telefon </t>
  </si>
  <si>
    <t>Mobil</t>
  </si>
  <si>
    <t>Zahlungsangaben</t>
  </si>
  <si>
    <t>IBAN-Nr.:</t>
  </si>
  <si>
    <t>lautend auf:</t>
  </si>
  <si>
    <t>Kontakt Buchhaltung: E-Mail:</t>
  </si>
  <si>
    <t>Tel.</t>
  </si>
  <si>
    <t>Liegenschaft, in der die Massnahme umgesetzt wurde / wird</t>
  </si>
  <si>
    <t>SIA-Gebäudekategorie</t>
  </si>
  <si>
    <t>Geplante oder ausgeführte Massnahme:</t>
  </si>
  <si>
    <t>Der/die Gesuchsteller/in bestätigt, dass:</t>
  </si>
  <si>
    <t>- Die Massnahme nicht Teil einer gesetzlichen Auflage ist (z.B. MuKEn)</t>
  </si>
  <si>
    <t>- Die Massnahme keine zusätzlichen Förderbeiträge vom Bund, Kanton oder einer Gemeinde erhält.</t>
  </si>
  <si>
    <t>- Die Stromeinsparungen nicht an eine andere Institution abgetreten wurden/werden</t>
  </si>
  <si>
    <t>- Der/die Gesuchsteller/in gehört nicht zu den stromintensiven Endverbrauchern im Sinne der Energieverordnung (EnV)</t>
  </si>
  <si>
    <t>Datum der erfolgten oder geplanten Inbetriebnahme der Massnahme</t>
  </si>
  <si>
    <t>Datum</t>
  </si>
  <si>
    <t>Unterschrift 1</t>
  </si>
  <si>
    <t>Unterschrift 2</t>
  </si>
  <si>
    <t>Name in Blockschrift</t>
  </si>
  <si>
    <t>Die Excel-Datei sowie Scans der unterschriebenen Seiten einreichen an:</t>
  </si>
  <si>
    <t>proeffizienz@ekz.ch</t>
  </si>
  <si>
    <t>Bemerkungen zum Gesuch:</t>
  </si>
  <si>
    <t>Dropdown-Listen / Indexlisten</t>
  </si>
  <si>
    <t>SIA-Kategorien</t>
  </si>
  <si>
    <t>JA</t>
  </si>
  <si>
    <t>Ersatz Innenraumbeleuchtung</t>
  </si>
  <si>
    <t>Bitte Register BE-01 ausfüllen!</t>
  </si>
  <si>
    <t>Bitte auch Register BE-01 ausfüllen und unterschreiben</t>
  </si>
  <si>
    <t>Bitte Stromrechnung einreichen</t>
  </si>
  <si>
    <t>Wohnen MFH</t>
  </si>
  <si>
    <t>NEIN</t>
  </si>
  <si>
    <t>Ersatz Druckluftkompressor bis 250 kW</t>
  </si>
  <si>
    <t>Bitte Register DL-01 ausfüllen!</t>
  </si>
  <si>
    <t>Bitte auch Register DL-01 ausfüllen und unterschreiben</t>
  </si>
  <si>
    <t xml:space="preserve"> </t>
  </si>
  <si>
    <t>Wohnen EFH</t>
  </si>
  <si>
    <t>Andere Massnahme</t>
  </si>
  <si>
    <t>Bitte Register AM-01 ausfüllen!</t>
  </si>
  <si>
    <t>Bitte auch Register AM-01 ausfüllen und unterschreiben</t>
  </si>
  <si>
    <t>Verwaltung</t>
  </si>
  <si>
    <t>Schule</t>
  </si>
  <si>
    <t>Verkauf</t>
  </si>
  <si>
    <t>Restaurant</t>
  </si>
  <si>
    <t>Druckluft</t>
  </si>
  <si>
    <t>Versammlungslokal</t>
  </si>
  <si>
    <t>1-Schicht</t>
  </si>
  <si>
    <t>Spital</t>
  </si>
  <si>
    <t>2-Schicht</t>
  </si>
  <si>
    <t>Industrie</t>
  </si>
  <si>
    <t>3-Schicht</t>
  </si>
  <si>
    <t>Lager</t>
  </si>
  <si>
    <t>Sportbaute</t>
  </si>
  <si>
    <t>Last-/Leerlauf</t>
  </si>
  <si>
    <t>Hallenbad</t>
  </si>
  <si>
    <t>Drehzahl-FU</t>
  </si>
  <si>
    <t>- Analysebericht</t>
  </si>
  <si>
    <t>Eingabedaten Antrag Teil 1</t>
  </si>
  <si>
    <t>Eingabedaten Antrag Teil 2, Beleuchtung</t>
  </si>
  <si>
    <t>Eingabedaten Antrag Teil 2, Druckluft</t>
  </si>
  <si>
    <t>Eingabedaten Antrag Teil 2, Andere Massnahme</t>
  </si>
  <si>
    <t>(Datenbank 31-80)</t>
  </si>
  <si>
    <t>(Datenbank 81-100)</t>
  </si>
  <si>
    <t>(Datenbank 101-120)</t>
  </si>
  <si>
    <t>(Datenbank 121-140)</t>
  </si>
  <si>
    <t>Bez.</t>
  </si>
  <si>
    <t>Wert</t>
  </si>
  <si>
    <t>Marke</t>
  </si>
  <si>
    <t>Typenbez.</t>
  </si>
  <si>
    <t>Strasse/Nr.</t>
  </si>
  <si>
    <t>Anzahl Komp.</t>
  </si>
  <si>
    <t>Leistung neu</t>
  </si>
  <si>
    <t>Leistung alt</t>
  </si>
  <si>
    <t>Druck</t>
  </si>
  <si>
    <t>Website</t>
  </si>
  <si>
    <t>Einspritz</t>
  </si>
  <si>
    <t>Analyse</t>
  </si>
  <si>
    <t>Schicht</t>
  </si>
  <si>
    <t>Betriebsart</t>
  </si>
  <si>
    <t>Funktion</t>
  </si>
  <si>
    <t>E-Mail</t>
  </si>
  <si>
    <t>Telefon</t>
  </si>
  <si>
    <t>IBAN-Nr.</t>
  </si>
  <si>
    <t>Lautend auf</t>
  </si>
  <si>
    <t>E-Mail Buchhaltung</t>
  </si>
  <si>
    <t>Tel Buchhaltung</t>
  </si>
  <si>
    <t>Name Liegenschaft</t>
  </si>
  <si>
    <t>SIA-Kategorie</t>
  </si>
  <si>
    <t>Berechnungen für DL</t>
  </si>
  <si>
    <t>Massnahme</t>
  </si>
  <si>
    <t>Nicht ZV</t>
  </si>
  <si>
    <t>Nicht gesetzlich</t>
  </si>
  <si>
    <t>Nicht unterstützt</t>
  </si>
  <si>
    <t>1-Schicht, Last-/Leerlauf</t>
  </si>
  <si>
    <t>Stromeinsparung nicht vergeben</t>
  </si>
  <si>
    <t>2-Schicht, Last-/Leerlauf</t>
  </si>
  <si>
    <t>IBS</t>
  </si>
  <si>
    <t>3-Schicht, Last-/Leerlauf</t>
  </si>
  <si>
    <t>Ort 1</t>
  </si>
  <si>
    <t>1-Schicht, Drehzahl-FU</t>
  </si>
  <si>
    <t>Datum 1</t>
  </si>
  <si>
    <t>2-Schicht, Drehzahl-FU</t>
  </si>
  <si>
    <t>Name 1</t>
  </si>
  <si>
    <t>3-Schicht, Drehzahl-FU</t>
  </si>
  <si>
    <t>Ort 2</t>
  </si>
  <si>
    <t>Datum 2</t>
  </si>
  <si>
    <t>Stunden</t>
  </si>
  <si>
    <t>Name 2</t>
  </si>
  <si>
    <t>Stromeinsparung</t>
  </si>
  <si>
    <t>10%, 15 Jahre, 075</t>
  </si>
  <si>
    <t>Bemerkung</t>
  </si>
  <si>
    <t>Gesuch für einen Förderbeitrag, Teil 2</t>
  </si>
  <si>
    <t>Massnahme: Ersatz Innenraumbeleuchtung</t>
  </si>
  <si>
    <t>Für einen Förderbeitrag müssen folgende Unterlagen / Informationen eingereicht werden</t>
  </si>
  <si>
    <t>Zum Zeitpunkt des Gesuches:</t>
  </si>
  <si>
    <r>
      <t>- Energienachweis nach Norm SIA 387/4:2023</t>
    </r>
    <r>
      <rPr>
        <vertAlign val="superscript"/>
        <sz val="10"/>
        <color theme="1"/>
        <rFont val="Arial"/>
        <family val="2"/>
      </rPr>
      <t xml:space="preserve"> 1)</t>
    </r>
  </si>
  <si>
    <t>- Datenblätter aller neuen Leuchten</t>
  </si>
  <si>
    <r>
      <t xml:space="preserve">- Offerte für Leuchten und Montage </t>
    </r>
    <r>
      <rPr>
        <vertAlign val="superscript"/>
        <sz val="10"/>
        <color theme="1"/>
        <rFont val="Arial"/>
        <family val="2"/>
      </rPr>
      <t>2)</t>
    </r>
  </si>
  <si>
    <t>Nach der Inbetriebnahme</t>
  </si>
  <si>
    <t xml:space="preserve">- Erläuterung (Format PDF, max. 2 A4-Seiten), wie sichergestellt wird, dass die ersetzten Geräte </t>
  </si>
  <si>
    <t xml:space="preserve">  fachgerecht entsorgt wurden (z. B. mittels Deklarationen, Entsorgungspositionen auf</t>
  </si>
  <si>
    <t xml:space="preserve">  Unternehmerrechnungen).</t>
  </si>
  <si>
    <t>- Ein messtechnischer Bericht (Format PDF) mit Dokumentation der korrekten Beleuchtungsstärken</t>
  </si>
  <si>
    <r>
      <t xml:space="preserve">  nach der Einregulierung </t>
    </r>
    <r>
      <rPr>
        <vertAlign val="superscript"/>
        <sz val="10"/>
        <rFont val="Arial"/>
        <family val="2"/>
      </rPr>
      <t>3)</t>
    </r>
  </si>
  <si>
    <r>
      <t>- Rechnungen für Leuchten und Montage</t>
    </r>
    <r>
      <rPr>
        <vertAlign val="superscript"/>
        <sz val="10"/>
        <color theme="1"/>
        <rFont val="Arial"/>
        <family val="2"/>
      </rPr>
      <t xml:space="preserve"> 4)</t>
    </r>
  </si>
  <si>
    <t>- Leerer Einzahlungsschein für die Überweisung des Förderbeitrages</t>
  </si>
  <si>
    <t>Bemerkungen</t>
  </si>
  <si>
    <t>1)</t>
  </si>
  <si>
    <t>Es werden folgende Tools akzeptiert:</t>
  </si>
  <si>
    <t>- Calculight, ein kostenloses Excel-Tool (empfohlen)</t>
  </si>
  <si>
    <t>- ReluxEnergy CH, kostenpflichtiges Tool</t>
  </si>
  <si>
    <t>- Lighttool, kostenloses Online-Tool</t>
  </si>
  <si>
    <t xml:space="preserve">2) </t>
  </si>
  <si>
    <t>Die Offerte muss detailliert sein, nur ein Gesamtpreis reicht nicht</t>
  </si>
  <si>
    <t>Falls zum Zeitpunkt des Gesuches schon die Rechnungen vorliegen, müssen die Offerten nicht</t>
  </si>
  <si>
    <t>beigelegt werden</t>
  </si>
  <si>
    <t xml:space="preserve">3) </t>
  </si>
  <si>
    <t>In speziellen Fällen kann darauf verzichtet werden. Die EKZ wird Ihnen dies mitteilen</t>
  </si>
  <si>
    <t>4)</t>
  </si>
  <si>
    <t>Die Rechnung muss detailliert sein, nur ein Preis reicht nicht</t>
  </si>
  <si>
    <t>Auf der Rechnung müssen Lieferort und Lieferdatum ersichtlich sein</t>
  </si>
  <si>
    <t>Mit der Unterschrift nehmen die Unterzeichnenden zur Kenntnis, dass Förderbeiträge nur ausbezahlt werden,</t>
  </si>
  <si>
    <t>wenn sämtliche Dokumente vollständig und in der notwendigen Qualität vorliegen.</t>
  </si>
  <si>
    <t>ISO 1217:2009</t>
  </si>
  <si>
    <t>Massnahme: Ersatz Druckluftkompressor</t>
  </si>
  <si>
    <t>Bitte geben Sie folgende Informationen zum Projekt an:</t>
  </si>
  <si>
    <t>Marke/Hersteller der neuen Kompressoren</t>
  </si>
  <si>
    <t>Kaeser</t>
  </si>
  <si>
    <t>Typenbezeichnungen der neuen Kompressoren</t>
  </si>
  <si>
    <t>XVZ 10 pro</t>
  </si>
  <si>
    <t>Anzahl der neuen Kompressoren</t>
  </si>
  <si>
    <t>Gesamte elektrische Leistung der neuen Kompressoren [kW]</t>
  </si>
  <si>
    <t>Gesamte elektrische Leistung der ersetzten Kompressoren [kW]</t>
  </si>
  <si>
    <t>Auf welchem Druckniveau werden die Kompressoren betrieben [bar]</t>
  </si>
  <si>
    <t>Verfügen die neuen Kompressoren über eine Fluideinspritzung?</t>
  </si>
  <si>
    <t>Liegt eine Analysemessung vor?</t>
  </si>
  <si>
    <t>(Für Leistungen über 30 kW zwingend erforderlich)</t>
  </si>
  <si>
    <t>Wenn keine Analysemessung vorliegt, dann beantworten Sie bitte die folgenden Fragen</t>
  </si>
  <si>
    <t>Wie viele Schichten fährt der Betrieb</t>
  </si>
  <si>
    <t>Wie wurden die alten Kompressoren betrieben</t>
  </si>
  <si>
    <t>Folgende Unterlagen müssen eingereicht werden</t>
  </si>
  <si>
    <t>- Detaillierte Offerte für die neuen Kompressoren  (resp. Rechnung, falls diese schon vorliegt)</t>
  </si>
  <si>
    <t>- Datenblätter der neuen Kompressoren</t>
  </si>
  <si>
    <t>- Nachweis, dass die neuen Kompressoren die Effizienzanforderungen nach ISO 1217:2009 einhalten</t>
  </si>
  <si>
    <t>- Detaillierte Rechnung</t>
  </si>
  <si>
    <t>Massnahme: Andere Stromsparmassnahmen</t>
  </si>
  <si>
    <t>Zum Zeitpunkt des Gesuchs:</t>
  </si>
  <si>
    <t>- Genauer Beschrieb der Massnahme</t>
  </si>
  <si>
    <t>- Berechnung der Stromeinsparungen (plausibel und nachvollziehbar)</t>
  </si>
  <si>
    <r>
      <t xml:space="preserve">- Kostenschätzung oder Offerten 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)</t>
    </r>
  </si>
  <si>
    <t>- Erläuterung (Format PDF, max. 2 A4-Seiten), wie sichergestellt wird, dass die ersetzten Geräte</t>
  </si>
  <si>
    <r>
      <t xml:space="preserve">- Rechnungen im Zusammenhang mit der Massnahme </t>
    </r>
    <r>
      <rPr>
        <vertAlign val="superscript"/>
        <sz val="10"/>
        <color theme="1"/>
        <rFont val="Arial"/>
        <family val="2"/>
      </rPr>
      <t>4)</t>
    </r>
  </si>
  <si>
    <t>Falls zum Zeitpunkt der Eingabe schon die Rechnungen vorliegen, müssen die Offerten nicht</t>
  </si>
  <si>
    <t>Alle Unterlagen sind per E-Mail einzureichen an:</t>
  </si>
  <si>
    <t>- Die Massnahme nicht Teil einer Zielvereinbarung mit einem Kanton oder dem Bund ist.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</si>
</sst>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6"/>
      <color theme="1"/>
      <name val="Arial"/>
      <family val="2"/>
    </font>
    <font>
      <u/>
      <sz val="10"/>
      <color theme="10"/>
      <name val="Arial"/>
      <family val="2"/>
    </font>
    <font>
      <sz val="20"/>
      <color theme="3" tint="0.499984740745262"/>
      <name val="Arial"/>
      <family val="2"/>
    </font>
    <font>
      <b/>
      <sz val="12"/>
      <color theme="1"/>
      <name val="Arial"/>
      <family val="2"/>
    </font>
    <font>
      <vertAlign val="superscript"/>
      <sz val="10"/>
      <color theme="1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u/>
      <sz val="10"/>
      <color theme="3" tint="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2" fillId="0" borderId="0" xfId="0" applyFont="1"/>
    <xf numFmtId="0" fontId="5" fillId="0" borderId="0" xfId="0" applyFont="1"/>
    <xf numFmtId="0" fontId="0" fillId="0" borderId="0" xfId="0" quotePrefix="1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6" fillId="0" borderId="0" xfId="0" applyFont="1"/>
    <xf numFmtId="0" fontId="0" fillId="4" borderId="0" xfId="0" applyFill="1"/>
    <xf numFmtId="0" fontId="0" fillId="4" borderId="0" xfId="0" quotePrefix="1" applyFill="1"/>
    <xf numFmtId="0" fontId="0" fillId="4" borderId="4" xfId="0" applyFill="1" applyBorder="1"/>
    <xf numFmtId="0" fontId="0" fillId="4" borderId="4" xfId="0" quotePrefix="1" applyFill="1" applyBorder="1"/>
    <xf numFmtId="0" fontId="0" fillId="0" borderId="8" xfId="0" applyBorder="1"/>
    <xf numFmtId="0" fontId="4" fillId="0" borderId="0" xfId="1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9" xfId="0" applyBorder="1"/>
    <xf numFmtId="0" fontId="2" fillId="4" borderId="0" xfId="0" applyFont="1" applyFill="1"/>
    <xf numFmtId="0" fontId="8" fillId="0" borderId="0" xfId="0" quotePrefix="1" applyFont="1"/>
    <xf numFmtId="0" fontId="10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 applyProtection="1">
      <alignment horizontal="left"/>
      <protection locked="0"/>
    </xf>
    <xf numFmtId="0" fontId="4" fillId="0" borderId="0" xfId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alignment horizontal="left" vertical="top" wrapText="1"/>
      <protection locked="0"/>
    </xf>
    <xf numFmtId="0" fontId="0" fillId="2" borderId="3" xfId="0" applyFill="1" applyBorder="1" applyAlignment="1" applyProtection="1">
      <alignment horizontal="left" vertical="top" wrapText="1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2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/>
      <protection locked="0"/>
    </xf>
    <xf numFmtId="14" fontId="0" fillId="3" borderId="1" xfId="0" applyNumberFormat="1" applyFill="1" applyBorder="1" applyAlignment="1" applyProtection="1">
      <alignment horizontal="left"/>
      <protection locked="0"/>
    </xf>
    <xf numFmtId="14" fontId="0" fillId="3" borderId="2" xfId="0" applyNumberFormat="1" applyFill="1" applyBorder="1" applyAlignment="1" applyProtection="1">
      <alignment horizontal="left"/>
      <protection locked="0"/>
    </xf>
    <xf numFmtId="14" fontId="0" fillId="3" borderId="3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0" fillId="0" borderId="0" xfId="0" quotePrefix="1" applyAlignment="1">
      <alignment horizontal="left" wrapText="1"/>
    </xf>
    <xf numFmtId="0" fontId="4" fillId="3" borderId="1" xfId="1" applyFill="1" applyBorder="1" applyAlignment="1" applyProtection="1">
      <alignment horizontal="left"/>
      <protection locked="0"/>
    </xf>
    <xf numFmtId="0" fontId="4" fillId="3" borderId="2" xfId="1" applyFill="1" applyBorder="1" applyAlignment="1" applyProtection="1">
      <alignment horizontal="left"/>
      <protection locked="0"/>
    </xf>
    <xf numFmtId="0" fontId="4" fillId="3" borderId="3" xfId="1" applyFill="1" applyBorder="1" applyAlignment="1" applyProtection="1">
      <alignment horizontal="left"/>
      <protection locked="0"/>
    </xf>
    <xf numFmtId="0" fontId="0" fillId="3" borderId="5" xfId="0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horizontal="left"/>
      <protection locked="0"/>
    </xf>
    <xf numFmtId="0" fontId="0" fillId="3" borderId="7" xfId="0" applyFill="1" applyBorder="1" applyAlignment="1" applyProtection="1">
      <alignment horizontal="left"/>
      <protection locked="0"/>
    </xf>
    <xf numFmtId="14" fontId="0" fillId="3" borderId="1" xfId="0" applyNumberFormat="1" applyFill="1" applyBorder="1" applyAlignment="1">
      <alignment horizontal="left"/>
    </xf>
    <xf numFmtId="14" fontId="0" fillId="3" borderId="2" xfId="0" applyNumberFormat="1" applyFill="1" applyBorder="1" applyAlignment="1">
      <alignment horizontal="left"/>
    </xf>
    <xf numFmtId="14" fontId="0" fillId="3" borderId="3" xfId="0" applyNumberForma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14" fontId="0" fillId="3" borderId="1" xfId="0" applyNumberFormat="1" applyFill="1" applyBorder="1" applyAlignment="1" applyProtection="1">
      <alignment horizontal="left"/>
    </xf>
    <xf numFmtId="14" fontId="0" fillId="3" borderId="2" xfId="0" applyNumberFormat="1" applyFill="1" applyBorder="1" applyAlignment="1" applyProtection="1">
      <alignment horizontal="left"/>
    </xf>
    <xf numFmtId="14" fontId="0" fillId="3" borderId="3" xfId="0" applyNumberFormat="1" applyFill="1" applyBorder="1" applyAlignment="1" applyProtection="1">
      <alignment horizontal="left"/>
    </xf>
    <xf numFmtId="0" fontId="0" fillId="3" borderId="1" xfId="0" applyFill="1" applyBorder="1" applyAlignment="1" applyProtection="1">
      <alignment horizontal="left"/>
    </xf>
    <xf numFmtId="0" fontId="0" fillId="3" borderId="2" xfId="0" applyFill="1" applyBorder="1" applyAlignment="1" applyProtection="1">
      <alignment horizontal="left"/>
    </xf>
    <xf numFmtId="0" fontId="0" fillId="3" borderId="3" xfId="0" applyFill="1" applyBorder="1" applyAlignment="1" applyProtection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142876</xdr:colOff>
      <xdr:row>0</xdr:row>
      <xdr:rowOff>0</xdr:rowOff>
    </xdr:from>
    <xdr:to>
      <xdr:col>24</xdr:col>
      <xdr:colOff>9526</xdr:colOff>
      <xdr:row>4</xdr:row>
      <xdr:rowOff>38100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396EC1F-7E91-36D7-5E28-A798EB32E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5876" y="152401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57151</xdr:colOff>
      <xdr:row>47</xdr:row>
      <xdr:rowOff>9526</xdr:rowOff>
    </xdr:from>
    <xdr:to>
      <xdr:col>24</xdr:col>
      <xdr:colOff>38101</xdr:colOff>
      <xdr:row>50</xdr:row>
      <xdr:rowOff>57151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12DADE73-40C8-B498-9726-A7D62ACA6D0F}"/>
            </a:ext>
          </a:extLst>
        </xdr:cNvPr>
        <xdr:cNvSpPr txBox="1"/>
      </xdr:nvSpPr>
      <xdr:spPr>
        <a:xfrm>
          <a:off x="57151" y="6915151"/>
          <a:ext cx="58674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000">
              <a:latin typeface="Arial" panose="020B0604020202020204" pitchFamily="34" charset="0"/>
              <a:cs typeface="Arial" panose="020B0604020202020204" pitchFamily="34" charset="0"/>
            </a:rPr>
            <a:t>Die</a:t>
          </a:r>
          <a:r>
            <a:rPr lang="de-CH" sz="1000" baseline="0">
              <a:latin typeface="Arial" panose="020B0604020202020204" pitchFamily="34" charset="0"/>
              <a:cs typeface="Arial" panose="020B0604020202020204" pitchFamily="34" charset="0"/>
            </a:rPr>
            <a:t> unterzeichnenden bestätigen mit ihrer Unterschrift die Richtigkeit und Vollständigkeit der gemachten Angaben und akzeptieren die Bedingungen gemäss Reglement "EKZ-Effizienzprogramm für Unternehmen"</a:t>
          </a:r>
          <a:endParaRPr lang="de-CH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28</xdr:col>
      <xdr:colOff>9525</xdr:colOff>
      <xdr:row>13</xdr:row>
      <xdr:rowOff>9525</xdr:rowOff>
    </xdr:from>
    <xdr:to>
      <xdr:col>48</xdr:col>
      <xdr:colOff>47624</xdr:colOff>
      <xdr:row>50</xdr:row>
      <xdr:rowOff>63860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9035258A-3255-75C5-CCBD-08D6DC3C5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96075" y="1943100"/>
          <a:ext cx="4991099" cy="5264510"/>
        </a:xfrm>
        <a:prstGeom prst="rect">
          <a:avLst/>
        </a:prstGeom>
      </xdr:spPr>
    </xdr:pic>
    <xdr:clientData/>
  </xdr:twoCellAnchor>
  <xdr:twoCellAnchor>
    <xdr:from>
      <xdr:col>25</xdr:col>
      <xdr:colOff>85725</xdr:colOff>
      <xdr:row>15</xdr:row>
      <xdr:rowOff>38100</xdr:rowOff>
    </xdr:from>
    <xdr:to>
      <xdr:col>27</xdr:col>
      <xdr:colOff>171450</xdr:colOff>
      <xdr:row>51</xdr:row>
      <xdr:rowOff>133350</xdr:rowOff>
    </xdr:to>
    <xdr:sp macro="" textlink="">
      <xdr:nvSpPr>
        <xdr:cNvPr id="11" name="Geschweifte Klammer links 10">
          <a:extLst>
            <a:ext uri="{FF2B5EF4-FFF2-40B4-BE49-F238E27FC236}">
              <a16:creationId xmlns:a16="http://schemas.microsoft.com/office/drawing/2014/main" id="{0326D4F7-B5DF-3629-1700-11DB4BE43228}"/>
            </a:ext>
          </a:extLst>
        </xdr:cNvPr>
        <xdr:cNvSpPr/>
      </xdr:nvSpPr>
      <xdr:spPr>
        <a:xfrm>
          <a:off x="6029325" y="2295525"/>
          <a:ext cx="581025" cy="4733925"/>
        </a:xfrm>
        <a:prstGeom prst="lef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457200</xdr:colOff>
      <xdr:row>50</xdr:row>
      <xdr:rowOff>123825</xdr:rowOff>
    </xdr:from>
    <xdr:to>
      <xdr:col>18</xdr:col>
      <xdr:colOff>704850</xdr:colOff>
      <xdr:row>57</xdr:row>
      <xdr:rowOff>80505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2C24F0B0-737E-7CB2-FDF2-414C11E40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25250" y="8220075"/>
          <a:ext cx="3295650" cy="10901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123825</xdr:colOff>
      <xdr:row>0</xdr:row>
      <xdr:rowOff>104775</xdr:rowOff>
    </xdr:from>
    <xdr:to>
      <xdr:col>23</xdr:col>
      <xdr:colOff>238125</xdr:colOff>
      <xdr:row>4</xdr:row>
      <xdr:rowOff>142875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B5CE4CA-C642-4FD0-B0DC-EE0DAD410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6825" y="104775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142875</xdr:colOff>
      <xdr:row>0</xdr:row>
      <xdr:rowOff>66675</xdr:rowOff>
    </xdr:from>
    <xdr:to>
      <xdr:col>24</xdr:col>
      <xdr:colOff>9525</xdr:colOff>
      <xdr:row>4</xdr:row>
      <xdr:rowOff>104775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27AFE7A-80A9-4BD0-BF57-8F13C39A1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0150" y="66675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152401</xdr:colOff>
      <xdr:row>2</xdr:row>
      <xdr:rowOff>0</xdr:rowOff>
    </xdr:from>
    <xdr:to>
      <xdr:col>47</xdr:col>
      <xdr:colOff>24748</xdr:colOff>
      <xdr:row>48</xdr:row>
      <xdr:rowOff>133350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F2E45088-EC42-D751-89F5-9E4FBA89E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7926" y="485775"/>
          <a:ext cx="5234922" cy="7572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114300</xdr:colOff>
      <xdr:row>0</xdr:row>
      <xdr:rowOff>47625</xdr:rowOff>
    </xdr:from>
    <xdr:to>
      <xdr:col>23</xdr:col>
      <xdr:colOff>228600</xdr:colOff>
      <xdr:row>4</xdr:row>
      <xdr:rowOff>85725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69655ADF-9ED3-4313-9FA0-BA6ECCA20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47625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effizienz@ekz.ch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energieschweiz.ch/tools/calculight/" TargetMode="External"/><Relationship Id="rId1" Type="http://schemas.openxmlformats.org/officeDocument/2006/relationships/hyperlink" Target="mailto:proeffizienz@ekz.ch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proeffizienz@ekz.ch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mailto:proeffizienz@ekz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6FAEF-9D89-40C1-BAB4-68A8D7F8C93D}">
  <dimension ref="B2:AM64"/>
  <sheetViews>
    <sheetView showGridLines="0" tabSelected="1" zoomScaleNormal="100" workbookViewId="0">
      <selection activeCell="S32" sqref="S32:X32"/>
    </sheetView>
  </sheetViews>
  <sheetFormatPr baseColWidth="10" defaultColWidth="11.42578125" defaultRowHeight="12.75" x14ac:dyDescent="0.2"/>
  <cols>
    <col min="1" max="1" width="1.7109375" customWidth="1"/>
    <col min="2" max="2" width="6.85546875" customWidth="1"/>
    <col min="3" max="3" width="3.7109375" customWidth="1"/>
    <col min="4" max="4" width="4.85546875" customWidth="1"/>
    <col min="5" max="13" width="3.7109375" customWidth="1"/>
    <col min="14" max="14" width="4.28515625" customWidth="1"/>
    <col min="15" max="24" width="3.7109375" customWidth="1"/>
    <col min="25" max="25" width="0.85546875" customWidth="1"/>
    <col min="26" max="49" width="3.7109375" customWidth="1"/>
  </cols>
  <sheetData>
    <row r="2" spans="2:24" ht="25.5" x14ac:dyDescent="0.35">
      <c r="B2" s="3" t="s">
        <v>0</v>
      </c>
    </row>
    <row r="3" spans="2:24" ht="6" customHeight="1" x14ac:dyDescent="0.2"/>
    <row r="4" spans="2:24" ht="20.25" x14ac:dyDescent="0.3">
      <c r="B4" s="1" t="s">
        <v>1</v>
      </c>
    </row>
    <row r="6" spans="2:24" x14ac:dyDescent="0.2">
      <c r="B6" s="2" t="s">
        <v>2</v>
      </c>
    </row>
    <row r="7" spans="2:24" ht="6" customHeight="1" x14ac:dyDescent="0.2"/>
    <row r="8" spans="2:24" x14ac:dyDescent="0.2">
      <c r="B8" t="s">
        <v>3</v>
      </c>
      <c r="E8" s="30"/>
      <c r="F8" s="31"/>
      <c r="G8" s="31"/>
      <c r="H8" s="31"/>
      <c r="I8" s="31"/>
      <c r="J8" s="31"/>
      <c r="K8" s="31"/>
      <c r="L8" s="31"/>
      <c r="M8" s="32"/>
      <c r="Q8" s="7" t="s">
        <v>4</v>
      </c>
      <c r="R8" s="30"/>
      <c r="S8" s="31"/>
      <c r="T8" s="31"/>
      <c r="U8" s="31"/>
      <c r="V8" s="31"/>
      <c r="W8" s="31"/>
      <c r="X8" s="32"/>
    </row>
    <row r="9" spans="2:24" ht="6" customHeight="1" x14ac:dyDescent="0.2"/>
    <row r="10" spans="2:24" x14ac:dyDescent="0.2">
      <c r="B10" t="s">
        <v>5</v>
      </c>
      <c r="E10" s="30"/>
      <c r="F10" s="31"/>
      <c r="G10" s="31"/>
      <c r="H10" s="31"/>
      <c r="I10" s="31"/>
      <c r="J10" s="31"/>
      <c r="K10" s="31"/>
      <c r="L10" s="32"/>
      <c r="N10" s="7" t="s">
        <v>6</v>
      </c>
      <c r="O10" s="30"/>
      <c r="P10" s="32"/>
      <c r="R10" t="s">
        <v>7</v>
      </c>
      <c r="S10" s="30"/>
      <c r="T10" s="31"/>
      <c r="U10" s="31"/>
      <c r="V10" s="31"/>
      <c r="W10" s="31"/>
      <c r="X10" s="32"/>
    </row>
    <row r="11" spans="2:24" ht="6" customHeight="1" x14ac:dyDescent="0.2"/>
    <row r="12" spans="2:24" x14ac:dyDescent="0.2">
      <c r="B12" t="s">
        <v>8</v>
      </c>
      <c r="E12" s="30"/>
      <c r="F12" s="31"/>
      <c r="G12" s="31"/>
      <c r="H12" s="32"/>
      <c r="K12" t="s">
        <v>9</v>
      </c>
      <c r="N12" s="39"/>
      <c r="O12" s="40"/>
      <c r="P12" s="40"/>
      <c r="Q12" s="40"/>
      <c r="R12" s="40"/>
      <c r="S12" s="40"/>
      <c r="T12" s="40"/>
      <c r="U12" s="40"/>
      <c r="V12" s="40"/>
      <c r="W12" s="40"/>
      <c r="X12" s="41"/>
    </row>
    <row r="13" spans="2:24" ht="6" customHeight="1" x14ac:dyDescent="0.2"/>
    <row r="14" spans="2:24" x14ac:dyDescent="0.2">
      <c r="B14" t="s">
        <v>10</v>
      </c>
      <c r="O14" s="36"/>
      <c r="P14" s="37"/>
      <c r="Q14" s="5" t="str">
        <f>INDEX(Logik!L3:M5,MATCH(O14,Logik!L3:L5,0),2)</f>
        <v xml:space="preserve"> </v>
      </c>
    </row>
    <row r="16" spans="2:24" x14ac:dyDescent="0.2">
      <c r="B16" s="2" t="s">
        <v>11</v>
      </c>
    </row>
    <row r="17" spans="2:39" ht="6" customHeight="1" x14ac:dyDescent="0.2"/>
    <row r="18" spans="2:39" x14ac:dyDescent="0.2">
      <c r="B18" t="s">
        <v>12</v>
      </c>
      <c r="E18" s="30"/>
      <c r="F18" s="32"/>
      <c r="H18" t="s">
        <v>13</v>
      </c>
      <c r="J18" s="30"/>
      <c r="K18" s="31"/>
      <c r="L18" s="31"/>
      <c r="M18" s="31"/>
      <c r="N18" s="31"/>
      <c r="O18" s="32"/>
      <c r="R18" s="7" t="s">
        <v>14</v>
      </c>
      <c r="S18" s="30"/>
      <c r="T18" s="31"/>
      <c r="U18" s="31"/>
      <c r="V18" s="31"/>
      <c r="W18" s="31"/>
      <c r="X18" s="32"/>
    </row>
    <row r="19" spans="2:39" ht="6" customHeight="1" x14ac:dyDescent="0.2"/>
    <row r="20" spans="2:39" x14ac:dyDescent="0.2">
      <c r="B20" t="s">
        <v>15</v>
      </c>
      <c r="E20" s="30"/>
      <c r="F20" s="31"/>
      <c r="G20" s="31"/>
      <c r="H20" s="31"/>
      <c r="I20" s="31"/>
      <c r="J20" s="32"/>
      <c r="M20" s="7" t="s">
        <v>16</v>
      </c>
      <c r="N20" s="39"/>
      <c r="O20" s="40"/>
      <c r="P20" s="40"/>
      <c r="Q20" s="40"/>
      <c r="R20" s="40"/>
      <c r="S20" s="40"/>
      <c r="T20" s="40"/>
      <c r="U20" s="40"/>
      <c r="V20" s="40"/>
      <c r="W20" s="40"/>
      <c r="X20" s="41"/>
      <c r="AM20" s="6"/>
    </row>
    <row r="21" spans="2:39" ht="6" customHeight="1" x14ac:dyDescent="0.2"/>
    <row r="22" spans="2:39" x14ac:dyDescent="0.2">
      <c r="B22" t="s">
        <v>17</v>
      </c>
      <c r="E22" s="30"/>
      <c r="F22" s="31"/>
      <c r="G22" s="31"/>
      <c r="H22" s="31"/>
      <c r="I22" s="31"/>
      <c r="J22" s="32"/>
      <c r="M22" s="7" t="s">
        <v>18</v>
      </c>
      <c r="N22" s="30"/>
      <c r="O22" s="31"/>
      <c r="P22" s="31"/>
      <c r="Q22" s="31"/>
      <c r="R22" s="31"/>
      <c r="S22" s="32"/>
    </row>
    <row r="24" spans="2:39" x14ac:dyDescent="0.2">
      <c r="B24" s="2" t="s">
        <v>19</v>
      </c>
    </row>
    <row r="25" spans="2:39" ht="6" customHeight="1" x14ac:dyDescent="0.2"/>
    <row r="26" spans="2:39" x14ac:dyDescent="0.2">
      <c r="B26" t="s">
        <v>20</v>
      </c>
      <c r="E26" s="30"/>
      <c r="F26" s="31"/>
      <c r="G26" s="31"/>
      <c r="H26" s="31"/>
      <c r="I26" s="31"/>
      <c r="J26" s="31"/>
      <c r="K26" s="31"/>
      <c r="L26" s="32"/>
      <c r="O26" s="7" t="s">
        <v>21</v>
      </c>
      <c r="P26" s="30"/>
      <c r="Q26" s="31"/>
      <c r="R26" s="31"/>
      <c r="S26" s="31"/>
      <c r="T26" s="31"/>
      <c r="U26" s="31"/>
      <c r="V26" s="31"/>
      <c r="W26" s="31"/>
      <c r="X26" s="32"/>
    </row>
    <row r="27" spans="2:39" ht="6" customHeight="1" x14ac:dyDescent="0.2"/>
    <row r="28" spans="2:39" x14ac:dyDescent="0.2">
      <c r="B28" t="s">
        <v>22</v>
      </c>
      <c r="I28" s="39"/>
      <c r="J28" s="40"/>
      <c r="K28" s="40"/>
      <c r="L28" s="40"/>
      <c r="M28" s="40"/>
      <c r="N28" s="40"/>
      <c r="O28" s="40"/>
      <c r="P28" s="40"/>
      <c r="Q28" s="41"/>
      <c r="S28" t="s">
        <v>23</v>
      </c>
      <c r="T28" s="42"/>
      <c r="U28" s="43"/>
      <c r="V28" s="43"/>
      <c r="W28" s="43"/>
      <c r="X28" s="44"/>
    </row>
    <row r="30" spans="2:39" x14ac:dyDescent="0.2">
      <c r="B30" s="2" t="s">
        <v>24</v>
      </c>
    </row>
    <row r="31" spans="2:39" ht="6" customHeight="1" x14ac:dyDescent="0.2"/>
    <row r="32" spans="2:39" x14ac:dyDescent="0.2">
      <c r="B32" t="s">
        <v>13</v>
      </c>
      <c r="E32" s="30"/>
      <c r="F32" s="31"/>
      <c r="G32" s="31"/>
      <c r="H32" s="31"/>
      <c r="I32" s="31"/>
      <c r="J32" s="31"/>
      <c r="K32" s="31"/>
      <c r="L32" s="32"/>
      <c r="N32" s="7" t="s">
        <v>6</v>
      </c>
      <c r="O32" s="30"/>
      <c r="P32" s="32"/>
      <c r="R32" s="7" t="s">
        <v>7</v>
      </c>
      <c r="S32" s="30"/>
      <c r="T32" s="31"/>
      <c r="U32" s="31"/>
      <c r="V32" s="31"/>
      <c r="W32" s="31"/>
      <c r="X32" s="32"/>
    </row>
    <row r="33" spans="2:24" ht="6" customHeight="1" x14ac:dyDescent="0.2"/>
    <row r="34" spans="2:24" x14ac:dyDescent="0.2">
      <c r="B34" t="s">
        <v>5</v>
      </c>
      <c r="E34" s="30"/>
      <c r="F34" s="31"/>
      <c r="G34" s="31"/>
      <c r="H34" s="31"/>
      <c r="I34" s="31"/>
      <c r="J34" s="31"/>
      <c r="K34" s="31"/>
      <c r="L34" s="32"/>
      <c r="R34" s="7" t="s">
        <v>25</v>
      </c>
      <c r="S34" s="30"/>
      <c r="T34" s="31"/>
      <c r="U34" s="31"/>
      <c r="V34" s="31"/>
      <c r="W34" s="31"/>
      <c r="X34" s="32"/>
    </row>
    <row r="35" spans="2:24" ht="6" customHeight="1" x14ac:dyDescent="0.2"/>
    <row r="36" spans="2:24" x14ac:dyDescent="0.2">
      <c r="M36" s="7" t="s">
        <v>26</v>
      </c>
      <c r="N36" s="24"/>
      <c r="O36" s="25"/>
      <c r="P36" s="25"/>
      <c r="Q36" s="25"/>
      <c r="R36" s="25"/>
      <c r="S36" s="25"/>
      <c r="T36" s="25"/>
      <c r="U36" s="25"/>
      <c r="V36" s="25"/>
      <c r="W36" s="25"/>
      <c r="X36" s="26"/>
    </row>
    <row r="37" spans="2:24" ht="6" customHeight="1" x14ac:dyDescent="0.2"/>
    <row r="38" spans="2:24" x14ac:dyDescent="0.2">
      <c r="L38" s="5"/>
      <c r="N38" s="5" t="str">
        <f>INDEX(Logik!B3:C20,MATCH(N36,Logik!B3:B20,0),2)</f>
        <v xml:space="preserve"> </v>
      </c>
    </row>
    <row r="39" spans="2:24" x14ac:dyDescent="0.2">
      <c r="B39" t="s">
        <v>27</v>
      </c>
    </row>
    <row r="40" spans="2:24" x14ac:dyDescent="0.2">
      <c r="B40" s="4" t="s">
        <v>191</v>
      </c>
      <c r="W40" s="36"/>
      <c r="X40" s="37"/>
    </row>
    <row r="41" spans="2:24" x14ac:dyDescent="0.2">
      <c r="B41" s="4" t="s">
        <v>28</v>
      </c>
      <c r="W41" s="36"/>
      <c r="X41" s="37"/>
    </row>
    <row r="42" spans="2:24" x14ac:dyDescent="0.2">
      <c r="B42" s="4" t="s">
        <v>29</v>
      </c>
      <c r="W42" s="36"/>
      <c r="X42" s="37"/>
    </row>
    <row r="43" spans="2:24" x14ac:dyDescent="0.2">
      <c r="B43" s="4" t="s">
        <v>30</v>
      </c>
      <c r="W43" s="36"/>
      <c r="X43" s="37"/>
    </row>
    <row r="44" spans="2:24" ht="25.5" customHeight="1" x14ac:dyDescent="0.2">
      <c r="B44" s="38" t="s">
        <v>31</v>
      </c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W44" s="36"/>
      <c r="X44" s="37"/>
    </row>
    <row r="45" spans="2:24" ht="6" customHeight="1" x14ac:dyDescent="0.2"/>
    <row r="46" spans="2:24" x14ac:dyDescent="0.2">
      <c r="B46" t="s">
        <v>32</v>
      </c>
      <c r="R46" s="33"/>
      <c r="S46" s="34"/>
      <c r="T46" s="35"/>
    </row>
    <row r="47" spans="2:24" ht="6" customHeight="1" x14ac:dyDescent="0.2"/>
    <row r="51" spans="2:24" ht="6" customHeight="1" x14ac:dyDescent="0.2"/>
    <row r="52" spans="2:24" x14ac:dyDescent="0.2">
      <c r="B52" t="s">
        <v>7</v>
      </c>
      <c r="C52" s="30"/>
      <c r="D52" s="31"/>
      <c r="E52" s="31"/>
      <c r="F52" s="31"/>
      <c r="G52" s="32"/>
      <c r="I52" s="7" t="s">
        <v>33</v>
      </c>
      <c r="J52" s="33"/>
      <c r="K52" s="34"/>
      <c r="L52" s="35"/>
      <c r="N52" t="s">
        <v>7</v>
      </c>
      <c r="O52" s="30"/>
      <c r="P52" s="31"/>
      <c r="Q52" s="31"/>
      <c r="R52" s="31"/>
      <c r="S52" s="32"/>
      <c r="U52" s="7" t="s">
        <v>33</v>
      </c>
      <c r="V52" s="33"/>
      <c r="W52" s="34"/>
      <c r="X52" s="35"/>
    </row>
    <row r="54" spans="2:24" x14ac:dyDescent="0.2">
      <c r="B54" t="s">
        <v>34</v>
      </c>
      <c r="E54" s="13"/>
      <c r="F54" s="13"/>
      <c r="G54" s="13"/>
      <c r="H54" s="13"/>
      <c r="I54" s="13"/>
      <c r="J54" s="13"/>
      <c r="K54" s="13"/>
      <c r="L54" s="13"/>
      <c r="N54" t="s">
        <v>35</v>
      </c>
      <c r="Q54" s="13"/>
      <c r="R54" s="13"/>
      <c r="S54" s="13"/>
      <c r="T54" s="13"/>
      <c r="U54" s="13"/>
      <c r="V54" s="13"/>
      <c r="W54" s="13"/>
      <c r="X54" s="13"/>
    </row>
    <row r="55" spans="2:24" ht="6" customHeight="1" x14ac:dyDescent="0.2"/>
    <row r="56" spans="2:24" x14ac:dyDescent="0.2">
      <c r="B56" t="s">
        <v>36</v>
      </c>
      <c r="G56" s="30"/>
      <c r="H56" s="31"/>
      <c r="I56" s="31"/>
      <c r="J56" s="31"/>
      <c r="K56" s="31"/>
      <c r="L56" s="32"/>
      <c r="N56" t="s">
        <v>36</v>
      </c>
      <c r="S56" s="30"/>
      <c r="T56" s="31"/>
      <c r="U56" s="31"/>
      <c r="V56" s="31"/>
      <c r="W56" s="31"/>
      <c r="X56" s="32"/>
    </row>
    <row r="57" spans="2:24" ht="6" customHeight="1" x14ac:dyDescent="0.2"/>
    <row r="58" spans="2:24" x14ac:dyDescent="0.2">
      <c r="B58" s="5" t="str">
        <f>INDEX(Logik!F3:G20,MATCH(Gesuch!N36,Logik!F3:F20,0),2)</f>
        <v xml:space="preserve"> </v>
      </c>
    </row>
    <row r="59" spans="2:24" x14ac:dyDescent="0.2">
      <c r="B59" s="5"/>
    </row>
    <row r="60" spans="2:24" x14ac:dyDescent="0.2">
      <c r="B60" s="2" t="s">
        <v>37</v>
      </c>
    </row>
    <row r="61" spans="2:24" x14ac:dyDescent="0.2">
      <c r="B61" s="23" t="s">
        <v>38</v>
      </c>
    </row>
    <row r="63" spans="2:24" x14ac:dyDescent="0.2">
      <c r="B63" t="s">
        <v>39</v>
      </c>
    </row>
    <row r="64" spans="2:24" ht="45.75" customHeight="1" x14ac:dyDescent="0.2">
      <c r="B64" s="27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9"/>
    </row>
  </sheetData>
  <sheetProtection algorithmName="SHA-512" hashValue="rNUAErhiKlyLISyqFVoAwmxZGKLvyNIMEool3Jhj2Urp66lA3sd/kVUn9Fw9uQbQDP7tcKq5P1iu4L7iqBcxbA==" saltValue="NlsjXnEbyHbNvOgUzH9xhQ==" spinCount="100000" sheet="1" selectLockedCells="1"/>
  <mergeCells count="39">
    <mergeCell ref="E34:L34"/>
    <mergeCell ref="S34:X34"/>
    <mergeCell ref="T28:X28"/>
    <mergeCell ref="E32:L32"/>
    <mergeCell ref="E22:J22"/>
    <mergeCell ref="N22:S22"/>
    <mergeCell ref="E26:L26"/>
    <mergeCell ref="P26:X26"/>
    <mergeCell ref="I28:Q28"/>
    <mergeCell ref="O32:P32"/>
    <mergeCell ref="S32:X32"/>
    <mergeCell ref="E8:M8"/>
    <mergeCell ref="R8:X8"/>
    <mergeCell ref="E10:L10"/>
    <mergeCell ref="S10:X10"/>
    <mergeCell ref="N12:X12"/>
    <mergeCell ref="O10:P10"/>
    <mergeCell ref="E12:H12"/>
    <mergeCell ref="O14:P14"/>
    <mergeCell ref="E18:F18"/>
    <mergeCell ref="J18:O18"/>
    <mergeCell ref="S18:X18"/>
    <mergeCell ref="E20:J20"/>
    <mergeCell ref="N20:X20"/>
    <mergeCell ref="N36:X36"/>
    <mergeCell ref="B64:X64"/>
    <mergeCell ref="C52:G52"/>
    <mergeCell ref="O52:S52"/>
    <mergeCell ref="G56:L56"/>
    <mergeCell ref="S56:X56"/>
    <mergeCell ref="J52:L52"/>
    <mergeCell ref="R46:T46"/>
    <mergeCell ref="V52:X52"/>
    <mergeCell ref="W40:X40"/>
    <mergeCell ref="W41:X41"/>
    <mergeCell ref="W42:X42"/>
    <mergeCell ref="W43:X43"/>
    <mergeCell ref="W44:X44"/>
    <mergeCell ref="B44:U44"/>
  </mergeCells>
  <dataValidations count="1">
    <dataValidation type="list" showInputMessage="1" showErrorMessage="1" sqref="O14:P14 W40:X45" xr:uid="{13AF9100-D948-4591-B807-4F3F1832B477}">
      <formula1>"JA,NEIN"</formula1>
    </dataValidation>
  </dataValidations>
  <hyperlinks>
    <hyperlink ref="B61" r:id="rId1" xr:uid="{ECA46169-EB83-4E57-AC57-8731C4AE1E0E}"/>
  </hyperlinks>
  <pageMargins left="0.7" right="0.7" top="0.78740157499999996" bottom="0.78740157499999996" header="0.3" footer="0.3"/>
  <pageSetup paperSize="9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BD57A7C-A111-4233-B709-2BB670D7C04A}">
          <x14:formula1>
            <xm:f>Logik!$B$3:$B$6</xm:f>
          </x14:formula1>
          <xm:sqref>N36</xm:sqref>
        </x14:dataValidation>
        <x14:dataValidation type="list" allowBlank="1" showInputMessage="1" showErrorMessage="1" xr:uid="{01D5512F-5B11-4978-BBC6-C6FC5BB5268D}">
          <x14:formula1>
            <xm:f>Logik!$P$3:$P$20</xm:f>
          </x14:formula1>
          <xm:sqref>S34:X34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673B1-F17B-4192-B123-1D2C2C1E07A0}">
  <dimension ref="A1:R76"/>
  <sheetViews>
    <sheetView topLeftCell="B1" workbookViewId="0">
      <selection activeCell="K9" sqref="K9"/>
    </sheetView>
  </sheetViews>
  <sheetFormatPr baseColWidth="10" defaultColWidth="11.42578125" defaultRowHeight="12.75" x14ac:dyDescent="0.2"/>
  <cols>
    <col min="2" max="2" width="17.42578125" customWidth="1"/>
  </cols>
  <sheetData>
    <row r="1" spans="1:16" x14ac:dyDescent="0.2">
      <c r="A1" s="18" t="s">
        <v>40</v>
      </c>
      <c r="B1" s="9"/>
      <c r="C1" s="9"/>
      <c r="P1" t="s">
        <v>41</v>
      </c>
    </row>
    <row r="3" spans="1:16" x14ac:dyDescent="0.2">
      <c r="A3" s="9" t="s">
        <v>42</v>
      </c>
      <c r="B3" s="9" t="s">
        <v>43</v>
      </c>
      <c r="C3" s="9" t="s">
        <v>44</v>
      </c>
      <c r="F3" s="9" t="s">
        <v>43</v>
      </c>
      <c r="G3" s="9" t="s">
        <v>45</v>
      </c>
      <c r="L3" s="9" t="s">
        <v>42</v>
      </c>
      <c r="M3" s="9" t="s">
        <v>46</v>
      </c>
      <c r="P3" s="9" t="s">
        <v>47</v>
      </c>
    </row>
    <row r="4" spans="1:16" x14ac:dyDescent="0.2">
      <c r="A4" s="9" t="s">
        <v>48</v>
      </c>
      <c r="B4" s="9" t="s">
        <v>49</v>
      </c>
      <c r="C4" s="9" t="s">
        <v>50</v>
      </c>
      <c r="F4" s="9" t="s">
        <v>49</v>
      </c>
      <c r="G4" s="9" t="s">
        <v>51</v>
      </c>
      <c r="L4" s="9" t="s">
        <v>48</v>
      </c>
      <c r="M4" s="10" t="s">
        <v>52</v>
      </c>
      <c r="P4" s="9" t="s">
        <v>53</v>
      </c>
    </row>
    <row r="5" spans="1:16" x14ac:dyDescent="0.2">
      <c r="B5" s="9" t="s">
        <v>54</v>
      </c>
      <c r="C5" s="9" t="s">
        <v>55</v>
      </c>
      <c r="F5" s="9" t="s">
        <v>54</v>
      </c>
      <c r="G5" s="9" t="s">
        <v>56</v>
      </c>
      <c r="L5" s="9">
        <v>0</v>
      </c>
      <c r="M5" s="10" t="s">
        <v>52</v>
      </c>
      <c r="P5" s="9" t="s">
        <v>57</v>
      </c>
    </row>
    <row r="6" spans="1:16" x14ac:dyDescent="0.2">
      <c r="B6" s="9"/>
      <c r="C6" s="10"/>
      <c r="F6" s="9"/>
      <c r="G6" s="10"/>
      <c r="P6" s="9" t="s">
        <v>58</v>
      </c>
    </row>
    <row r="7" spans="1:16" x14ac:dyDescent="0.2">
      <c r="B7" s="9"/>
      <c r="C7" s="9"/>
      <c r="F7" s="9"/>
      <c r="G7" s="9"/>
      <c r="P7" s="9" t="s">
        <v>59</v>
      </c>
    </row>
    <row r="8" spans="1:16" x14ac:dyDescent="0.2">
      <c r="B8" s="9"/>
      <c r="C8" s="9"/>
      <c r="F8" s="9"/>
      <c r="G8" s="9"/>
      <c r="P8" s="9" t="s">
        <v>60</v>
      </c>
    </row>
    <row r="9" spans="1:16" x14ac:dyDescent="0.2">
      <c r="B9" s="9"/>
      <c r="C9" s="9"/>
      <c r="F9" s="9"/>
      <c r="G9" s="9"/>
      <c r="L9" s="2" t="s">
        <v>61</v>
      </c>
      <c r="P9" s="9" t="s">
        <v>62</v>
      </c>
    </row>
    <row r="10" spans="1:16" x14ac:dyDescent="0.2">
      <c r="B10" s="9"/>
      <c r="C10" s="9"/>
      <c r="F10" s="9"/>
      <c r="G10" s="9"/>
      <c r="L10" s="9" t="s">
        <v>63</v>
      </c>
      <c r="P10" s="9" t="s">
        <v>64</v>
      </c>
    </row>
    <row r="11" spans="1:16" x14ac:dyDescent="0.2">
      <c r="B11" s="9"/>
      <c r="C11" s="9"/>
      <c r="F11" s="9"/>
      <c r="G11" s="9"/>
      <c r="L11" s="9" t="s">
        <v>65</v>
      </c>
      <c r="P11" s="9" t="s">
        <v>66</v>
      </c>
    </row>
    <row r="12" spans="1:16" x14ac:dyDescent="0.2">
      <c r="B12" s="9"/>
      <c r="C12" s="9"/>
      <c r="F12" s="9"/>
      <c r="G12" s="9"/>
      <c r="L12" s="9" t="s">
        <v>67</v>
      </c>
      <c r="P12" s="9" t="s">
        <v>68</v>
      </c>
    </row>
    <row r="13" spans="1:16" x14ac:dyDescent="0.2">
      <c r="B13" s="9"/>
      <c r="C13" s="9"/>
      <c r="F13" s="9"/>
      <c r="G13" s="9"/>
      <c r="P13" s="9" t="s">
        <v>69</v>
      </c>
    </row>
    <row r="14" spans="1:16" x14ac:dyDescent="0.2">
      <c r="B14" s="9"/>
      <c r="C14" s="9"/>
      <c r="F14" s="9"/>
      <c r="G14" s="9"/>
      <c r="L14" s="9" t="s">
        <v>70</v>
      </c>
      <c r="P14" s="9" t="s">
        <v>71</v>
      </c>
    </row>
    <row r="15" spans="1:16" x14ac:dyDescent="0.2">
      <c r="B15" s="9"/>
      <c r="C15" s="9"/>
      <c r="F15" s="9"/>
      <c r="G15" s="9"/>
      <c r="L15" s="9" t="s">
        <v>72</v>
      </c>
      <c r="P15" s="9"/>
    </row>
    <row r="16" spans="1:16" x14ac:dyDescent="0.2">
      <c r="B16" s="9"/>
      <c r="C16" s="9"/>
      <c r="F16" s="9"/>
      <c r="G16" s="9"/>
      <c r="P16" s="9"/>
    </row>
    <row r="17" spans="1:18" x14ac:dyDescent="0.2">
      <c r="B17" s="9"/>
      <c r="C17" s="9"/>
      <c r="F17" s="9"/>
      <c r="G17" s="9"/>
      <c r="L17" s="10" t="s">
        <v>73</v>
      </c>
      <c r="P17" s="9"/>
    </row>
    <row r="18" spans="1:18" x14ac:dyDescent="0.2">
      <c r="B18" s="9"/>
      <c r="C18" s="9"/>
      <c r="F18" s="9"/>
      <c r="G18" s="9"/>
      <c r="P18" s="9"/>
    </row>
    <row r="19" spans="1:18" x14ac:dyDescent="0.2">
      <c r="B19" s="9"/>
      <c r="C19" s="9"/>
      <c r="F19" s="9"/>
      <c r="G19" s="9"/>
      <c r="P19" s="9"/>
    </row>
    <row r="20" spans="1:18" x14ac:dyDescent="0.2">
      <c r="B20" s="11">
        <v>0</v>
      </c>
      <c r="C20" s="12" t="s">
        <v>52</v>
      </c>
      <c r="F20" s="11">
        <v>0</v>
      </c>
      <c r="G20" s="12" t="s">
        <v>52</v>
      </c>
      <c r="P20" s="9"/>
    </row>
    <row r="25" spans="1:18" x14ac:dyDescent="0.2">
      <c r="A25" s="2" t="s">
        <v>74</v>
      </c>
      <c r="F25" s="2" t="s">
        <v>75</v>
      </c>
      <c r="K25" s="2" t="s">
        <v>76</v>
      </c>
      <c r="P25" s="2" t="s">
        <v>77</v>
      </c>
    </row>
    <row r="26" spans="1:18" x14ac:dyDescent="0.2">
      <c r="A26" t="s">
        <v>78</v>
      </c>
      <c r="F26" t="s">
        <v>79</v>
      </c>
      <c r="K26" t="s">
        <v>80</v>
      </c>
      <c r="P26" t="s">
        <v>81</v>
      </c>
    </row>
    <row r="27" spans="1:18" x14ac:dyDescent="0.2">
      <c r="A27" s="15">
        <v>1</v>
      </c>
      <c r="B27" t="s">
        <v>3</v>
      </c>
      <c r="C27">
        <f>Gesuch!E8</f>
        <v>0</v>
      </c>
      <c r="F27" s="15">
        <v>1</v>
      </c>
      <c r="G27" t="s">
        <v>82</v>
      </c>
      <c r="H27" t="s">
        <v>83</v>
      </c>
      <c r="K27">
        <v>1</v>
      </c>
      <c r="L27" t="s">
        <v>84</v>
      </c>
      <c r="M27" t="str">
        <f>'DL-01'!M10</f>
        <v>Kaeser</v>
      </c>
      <c r="P27">
        <v>1</v>
      </c>
      <c r="R27">
        <f>'DL-01'!R10</f>
        <v>0</v>
      </c>
    </row>
    <row r="28" spans="1:18" x14ac:dyDescent="0.2">
      <c r="A28" s="15">
        <v>2</v>
      </c>
      <c r="B28" t="s">
        <v>4</v>
      </c>
      <c r="C28">
        <f>Gesuch!R8</f>
        <v>0</v>
      </c>
      <c r="F28" s="15">
        <v>2</v>
      </c>
      <c r="K28">
        <v>2</v>
      </c>
      <c r="L28" t="s">
        <v>85</v>
      </c>
      <c r="M28" t="str">
        <f>'DL-01'!M11</f>
        <v>XVZ 10 pro</v>
      </c>
      <c r="P28">
        <v>2</v>
      </c>
      <c r="R28">
        <f>'DL-01'!R11</f>
        <v>0</v>
      </c>
    </row>
    <row r="29" spans="1:18" x14ac:dyDescent="0.2">
      <c r="A29" s="15">
        <v>3</v>
      </c>
      <c r="B29" t="s">
        <v>86</v>
      </c>
      <c r="C29">
        <f>Gesuch!E10</f>
        <v>0</v>
      </c>
      <c r="F29" s="15">
        <v>3</v>
      </c>
      <c r="K29">
        <v>3</v>
      </c>
      <c r="L29" t="s">
        <v>87</v>
      </c>
      <c r="M29">
        <f>'DL-01'!K13</f>
        <v>2</v>
      </c>
      <c r="P29">
        <v>3</v>
      </c>
      <c r="R29">
        <f>'DL-01'!P13</f>
        <v>0</v>
      </c>
    </row>
    <row r="30" spans="1:18" x14ac:dyDescent="0.2">
      <c r="A30" s="15">
        <v>4</v>
      </c>
      <c r="B30" t="s">
        <v>6</v>
      </c>
      <c r="C30">
        <f>Gesuch!O10</f>
        <v>0</v>
      </c>
      <c r="F30" s="15">
        <v>4</v>
      </c>
      <c r="K30">
        <v>4</v>
      </c>
      <c r="L30" t="s">
        <v>88</v>
      </c>
      <c r="M30">
        <f>'DL-01'!Q15</f>
        <v>20</v>
      </c>
      <c r="P30">
        <v>4</v>
      </c>
      <c r="R30">
        <f>'DL-01'!V15</f>
        <v>0</v>
      </c>
    </row>
    <row r="31" spans="1:18" x14ac:dyDescent="0.2">
      <c r="A31" s="15">
        <v>5</v>
      </c>
      <c r="B31" t="s">
        <v>7</v>
      </c>
      <c r="C31">
        <f>Gesuch!S10</f>
        <v>0</v>
      </c>
      <c r="F31" s="15">
        <v>5</v>
      </c>
      <c r="K31">
        <v>5</v>
      </c>
      <c r="L31" t="s">
        <v>89</v>
      </c>
      <c r="M31">
        <f>'DL-01'!Q17</f>
        <v>22</v>
      </c>
      <c r="P31">
        <v>5</v>
      </c>
      <c r="R31">
        <f>'DL-01'!V17</f>
        <v>0</v>
      </c>
    </row>
    <row r="32" spans="1:18" x14ac:dyDescent="0.2">
      <c r="A32" s="15">
        <v>6</v>
      </c>
      <c r="B32" t="s">
        <v>8</v>
      </c>
      <c r="C32">
        <f>Gesuch!E12</f>
        <v>0</v>
      </c>
      <c r="F32" s="15">
        <v>6</v>
      </c>
      <c r="K32">
        <v>6</v>
      </c>
      <c r="L32" t="s">
        <v>90</v>
      </c>
      <c r="M32">
        <f>'DL-01'!Q19</f>
        <v>8</v>
      </c>
      <c r="P32">
        <v>6</v>
      </c>
      <c r="R32">
        <f>'DL-01'!V19</f>
        <v>0</v>
      </c>
    </row>
    <row r="33" spans="1:18" x14ac:dyDescent="0.2">
      <c r="A33" s="15">
        <v>7</v>
      </c>
      <c r="B33" t="s">
        <v>91</v>
      </c>
      <c r="C33">
        <f>Gesuch!N12</f>
        <v>0</v>
      </c>
      <c r="F33" s="15">
        <v>7</v>
      </c>
      <c r="K33">
        <v>7</v>
      </c>
      <c r="L33" t="s">
        <v>92</v>
      </c>
      <c r="M33" t="str">
        <f>'DL-01'!Q20</f>
        <v>JA</v>
      </c>
      <c r="P33">
        <v>7</v>
      </c>
      <c r="R33">
        <f>'DL-01'!V20</f>
        <v>0</v>
      </c>
    </row>
    <row r="34" spans="1:18" x14ac:dyDescent="0.2">
      <c r="A34" s="15">
        <v>8</v>
      </c>
      <c r="B34" t="s">
        <v>12</v>
      </c>
      <c r="C34">
        <f>Gesuch!E18</f>
        <v>0</v>
      </c>
      <c r="F34" s="15">
        <v>8</v>
      </c>
      <c r="K34">
        <v>8</v>
      </c>
      <c r="L34" t="s">
        <v>93</v>
      </c>
      <c r="M34" t="str">
        <f>'DL-01'!K22</f>
        <v>JA</v>
      </c>
      <c r="P34">
        <v>8</v>
      </c>
      <c r="R34">
        <f>'DL-01'!P22</f>
        <v>0</v>
      </c>
    </row>
    <row r="35" spans="1:18" x14ac:dyDescent="0.2">
      <c r="A35" s="15">
        <v>9</v>
      </c>
      <c r="B35" t="s">
        <v>13</v>
      </c>
      <c r="C35">
        <f>Gesuch!J18</f>
        <v>0</v>
      </c>
      <c r="F35" s="15">
        <v>9</v>
      </c>
      <c r="K35">
        <v>9</v>
      </c>
      <c r="L35" t="s">
        <v>94</v>
      </c>
      <c r="M35" t="str">
        <f>'DL-01'!M26</f>
        <v>3-Schicht</v>
      </c>
      <c r="P35">
        <v>9</v>
      </c>
      <c r="R35">
        <f>'DL-01'!R26</f>
        <v>0</v>
      </c>
    </row>
    <row r="36" spans="1:18" x14ac:dyDescent="0.2">
      <c r="A36" s="15">
        <v>10</v>
      </c>
      <c r="B36" t="s">
        <v>14</v>
      </c>
      <c r="C36">
        <f>Gesuch!S18</f>
        <v>0</v>
      </c>
      <c r="F36" s="15">
        <v>10</v>
      </c>
      <c r="K36">
        <v>10</v>
      </c>
      <c r="L36" t="s">
        <v>95</v>
      </c>
      <c r="M36" t="str">
        <f>'DL-01'!M27</f>
        <v>Drehzahl-FU</v>
      </c>
      <c r="P36">
        <v>10</v>
      </c>
      <c r="R36">
        <f>'DL-01'!R27</f>
        <v>0</v>
      </c>
    </row>
    <row r="37" spans="1:18" x14ac:dyDescent="0.2">
      <c r="A37" s="15">
        <v>11</v>
      </c>
      <c r="B37" t="s">
        <v>96</v>
      </c>
      <c r="C37">
        <f>Gesuch!E20</f>
        <v>0</v>
      </c>
      <c r="F37" s="15">
        <v>11</v>
      </c>
      <c r="K37">
        <v>11</v>
      </c>
      <c r="P37">
        <v>11</v>
      </c>
    </row>
    <row r="38" spans="1:18" x14ac:dyDescent="0.2">
      <c r="A38" s="15">
        <v>12</v>
      </c>
      <c r="B38" t="s">
        <v>97</v>
      </c>
      <c r="C38">
        <f>Gesuch!N20</f>
        <v>0</v>
      </c>
      <c r="F38" s="15">
        <v>12</v>
      </c>
      <c r="K38">
        <v>12</v>
      </c>
      <c r="P38">
        <v>12</v>
      </c>
    </row>
    <row r="39" spans="1:18" x14ac:dyDescent="0.2">
      <c r="A39" s="15">
        <v>13</v>
      </c>
      <c r="B39" t="s">
        <v>98</v>
      </c>
      <c r="C39">
        <f>Gesuch!E22</f>
        <v>0</v>
      </c>
      <c r="F39" s="15">
        <v>13</v>
      </c>
      <c r="K39">
        <v>13</v>
      </c>
      <c r="P39">
        <v>13</v>
      </c>
    </row>
    <row r="40" spans="1:18" x14ac:dyDescent="0.2">
      <c r="A40" s="15">
        <v>14</v>
      </c>
      <c r="B40" t="s">
        <v>18</v>
      </c>
      <c r="C40">
        <f>Gesuch!N22</f>
        <v>0</v>
      </c>
      <c r="F40" s="15">
        <v>14</v>
      </c>
      <c r="K40">
        <v>14</v>
      </c>
      <c r="P40">
        <v>14</v>
      </c>
    </row>
    <row r="41" spans="1:18" x14ac:dyDescent="0.2">
      <c r="A41" s="15">
        <v>15</v>
      </c>
      <c r="B41" t="s">
        <v>99</v>
      </c>
      <c r="C41">
        <f>Gesuch!E26</f>
        <v>0</v>
      </c>
      <c r="F41" s="15">
        <v>15</v>
      </c>
      <c r="K41">
        <v>15</v>
      </c>
      <c r="P41">
        <v>15</v>
      </c>
    </row>
    <row r="42" spans="1:18" x14ac:dyDescent="0.2">
      <c r="A42" s="15">
        <v>16</v>
      </c>
      <c r="B42" t="s">
        <v>100</v>
      </c>
      <c r="C42">
        <f>Gesuch!P26</f>
        <v>0</v>
      </c>
      <c r="F42" s="15">
        <v>16</v>
      </c>
      <c r="K42">
        <v>16</v>
      </c>
      <c r="P42">
        <v>16</v>
      </c>
    </row>
    <row r="43" spans="1:18" x14ac:dyDescent="0.2">
      <c r="A43" s="15">
        <v>17</v>
      </c>
      <c r="B43" t="s">
        <v>101</v>
      </c>
      <c r="C43">
        <f>Gesuch!I28</f>
        <v>0</v>
      </c>
      <c r="F43" s="15">
        <v>17</v>
      </c>
      <c r="K43">
        <v>17</v>
      </c>
      <c r="P43">
        <v>17</v>
      </c>
    </row>
    <row r="44" spans="1:18" x14ac:dyDescent="0.2">
      <c r="A44" s="15">
        <v>18</v>
      </c>
      <c r="B44" t="s">
        <v>102</v>
      </c>
      <c r="C44">
        <f>Gesuch!T28</f>
        <v>0</v>
      </c>
      <c r="F44" s="15">
        <v>18</v>
      </c>
      <c r="K44">
        <v>18</v>
      </c>
      <c r="P44">
        <v>18</v>
      </c>
    </row>
    <row r="45" spans="1:18" x14ac:dyDescent="0.2">
      <c r="A45" s="15">
        <v>19</v>
      </c>
      <c r="B45" t="s">
        <v>103</v>
      </c>
      <c r="C45">
        <f>Gesuch!E32</f>
        <v>0</v>
      </c>
      <c r="F45" s="15">
        <v>19</v>
      </c>
      <c r="K45">
        <v>19</v>
      </c>
      <c r="P45">
        <v>19</v>
      </c>
    </row>
    <row r="46" spans="1:18" x14ac:dyDescent="0.2">
      <c r="A46" s="15">
        <v>20</v>
      </c>
      <c r="B46" t="s">
        <v>6</v>
      </c>
      <c r="C46">
        <f>Gesuch!O32</f>
        <v>0</v>
      </c>
      <c r="F46" s="15">
        <v>20</v>
      </c>
      <c r="K46">
        <v>20</v>
      </c>
      <c r="P46">
        <v>20</v>
      </c>
    </row>
    <row r="47" spans="1:18" x14ac:dyDescent="0.2">
      <c r="A47" s="15">
        <v>21</v>
      </c>
      <c r="B47" t="s">
        <v>7</v>
      </c>
      <c r="C47">
        <f>Gesuch!S32</f>
        <v>0</v>
      </c>
    </row>
    <row r="48" spans="1:18" x14ac:dyDescent="0.2">
      <c r="A48" s="15">
        <v>22</v>
      </c>
      <c r="B48" t="s">
        <v>86</v>
      </c>
      <c r="C48">
        <f>Gesuch!E34</f>
        <v>0</v>
      </c>
    </row>
    <row r="49" spans="1:15" x14ac:dyDescent="0.2">
      <c r="A49" s="15">
        <v>23</v>
      </c>
      <c r="B49" t="s">
        <v>104</v>
      </c>
      <c r="C49">
        <f>Gesuch!S34</f>
        <v>0</v>
      </c>
      <c r="L49" s="2" t="s">
        <v>105</v>
      </c>
    </row>
    <row r="50" spans="1:15" x14ac:dyDescent="0.2">
      <c r="A50" s="15">
        <v>24</v>
      </c>
      <c r="B50" t="s">
        <v>106</v>
      </c>
      <c r="C50">
        <f>Gesuch!N36</f>
        <v>0</v>
      </c>
      <c r="L50" t="str">
        <f>IF(M29=1,"Einzelkompressor","Mehr-Kompressoren")</f>
        <v>Mehr-Kompressoren</v>
      </c>
    </row>
    <row r="51" spans="1:15" x14ac:dyDescent="0.2">
      <c r="A51" s="15">
        <v>25</v>
      </c>
      <c r="B51" t="s">
        <v>107</v>
      </c>
      <c r="C51">
        <f>Gesuch!W40</f>
        <v>0</v>
      </c>
      <c r="L51" t="str">
        <f>M35&amp;", "&amp;L50&amp;", "&amp;M36</f>
        <v>3-Schicht, Mehr-Kompressoren, Drehzahl-FU</v>
      </c>
    </row>
    <row r="52" spans="1:15" x14ac:dyDescent="0.2">
      <c r="A52" s="15">
        <v>26</v>
      </c>
      <c r="B52" t="s">
        <v>108</v>
      </c>
      <c r="C52">
        <f>Gesuch!W41</f>
        <v>0</v>
      </c>
      <c r="L52" t="str">
        <f>M35&amp;", "&amp;M36</f>
        <v>3-Schicht, Drehzahl-FU</v>
      </c>
    </row>
    <row r="53" spans="1:15" x14ac:dyDescent="0.2">
      <c r="A53" s="15">
        <v>27</v>
      </c>
      <c r="B53" t="s">
        <v>109</v>
      </c>
      <c r="C53">
        <f>Gesuch!W42</f>
        <v>0</v>
      </c>
      <c r="L53" t="s">
        <v>110</v>
      </c>
      <c r="M53">
        <v>2500</v>
      </c>
      <c r="N53">
        <v>1500</v>
      </c>
    </row>
    <row r="54" spans="1:15" x14ac:dyDescent="0.2">
      <c r="A54" s="15">
        <v>28</v>
      </c>
      <c r="B54" t="s">
        <v>111</v>
      </c>
      <c r="C54">
        <f>Gesuch!W43</f>
        <v>0</v>
      </c>
      <c r="L54" t="s">
        <v>112</v>
      </c>
      <c r="M54">
        <v>5000</v>
      </c>
      <c r="N54">
        <v>3500</v>
      </c>
    </row>
    <row r="55" spans="1:15" x14ac:dyDescent="0.2">
      <c r="A55" s="15">
        <v>29</v>
      </c>
      <c r="B55" t="s">
        <v>113</v>
      </c>
      <c r="C55" s="16">
        <f>Gesuch!R46</f>
        <v>0</v>
      </c>
      <c r="L55" t="s">
        <v>114</v>
      </c>
      <c r="M55">
        <v>6500</v>
      </c>
      <c r="N55">
        <v>4500</v>
      </c>
    </row>
    <row r="56" spans="1:15" x14ac:dyDescent="0.2">
      <c r="A56" s="15">
        <v>30</v>
      </c>
      <c r="B56" t="s">
        <v>115</v>
      </c>
      <c r="C56">
        <f>Gesuch!C52</f>
        <v>0</v>
      </c>
      <c r="L56" t="s">
        <v>116</v>
      </c>
      <c r="M56">
        <v>2000</v>
      </c>
      <c r="N56">
        <v>1500</v>
      </c>
    </row>
    <row r="57" spans="1:15" x14ac:dyDescent="0.2">
      <c r="A57" s="15">
        <v>31</v>
      </c>
      <c r="B57" t="s">
        <v>117</v>
      </c>
      <c r="C57" s="16">
        <f>Gesuch!J52</f>
        <v>0</v>
      </c>
      <c r="L57" t="s">
        <v>118</v>
      </c>
      <c r="M57">
        <v>4000</v>
      </c>
      <c r="N57">
        <v>3000</v>
      </c>
    </row>
    <row r="58" spans="1:15" x14ac:dyDescent="0.2">
      <c r="A58" s="15">
        <v>32</v>
      </c>
      <c r="B58" t="s">
        <v>119</v>
      </c>
      <c r="C58">
        <f>Gesuch!G56</f>
        <v>0</v>
      </c>
      <c r="L58" t="s">
        <v>120</v>
      </c>
      <c r="M58">
        <v>6000</v>
      </c>
      <c r="N58">
        <v>5000</v>
      </c>
    </row>
    <row r="59" spans="1:15" x14ac:dyDescent="0.2">
      <c r="A59" s="15">
        <v>33</v>
      </c>
      <c r="B59" t="s">
        <v>121</v>
      </c>
      <c r="C59">
        <f>Gesuch!O52</f>
        <v>0</v>
      </c>
    </row>
    <row r="60" spans="1:15" x14ac:dyDescent="0.2">
      <c r="A60" s="15">
        <v>34</v>
      </c>
      <c r="B60" t="s">
        <v>122</v>
      </c>
      <c r="C60" s="16">
        <f>Gesuch!V52</f>
        <v>0</v>
      </c>
      <c r="L60" t="s">
        <v>123</v>
      </c>
      <c r="M60" cm="1">
        <f t="array" ref="M60">INDEX(M53:N58,MATCH(L52,L53:L58,),IF(M29&gt;1,2,1))</f>
        <v>5000</v>
      </c>
    </row>
    <row r="61" spans="1:15" x14ac:dyDescent="0.2">
      <c r="A61" s="15">
        <v>35</v>
      </c>
      <c r="B61" t="s">
        <v>124</v>
      </c>
      <c r="C61">
        <f>Gesuch!S56</f>
        <v>0</v>
      </c>
      <c r="L61" t="s">
        <v>125</v>
      </c>
      <c r="M61">
        <f>0.1*M60*M31*15*0.75</f>
        <v>123750</v>
      </c>
      <c r="O61" t="s">
        <v>126</v>
      </c>
    </row>
    <row r="62" spans="1:15" x14ac:dyDescent="0.2">
      <c r="A62" s="15">
        <v>36</v>
      </c>
      <c r="B62" t="s">
        <v>127</v>
      </c>
      <c r="C62">
        <f>Gesuch!B64</f>
        <v>0</v>
      </c>
    </row>
    <row r="63" spans="1:15" x14ac:dyDescent="0.2">
      <c r="A63" s="15">
        <v>37</v>
      </c>
    </row>
    <row r="64" spans="1:15" x14ac:dyDescent="0.2">
      <c r="A64" s="15">
        <v>38</v>
      </c>
    </row>
    <row r="65" spans="1:1" x14ac:dyDescent="0.2">
      <c r="A65" s="15">
        <v>39</v>
      </c>
    </row>
    <row r="66" spans="1:1" x14ac:dyDescent="0.2">
      <c r="A66" s="15">
        <v>40</v>
      </c>
    </row>
    <row r="67" spans="1:1" x14ac:dyDescent="0.2">
      <c r="A67" s="15">
        <v>41</v>
      </c>
    </row>
    <row r="68" spans="1:1" x14ac:dyDescent="0.2">
      <c r="A68" s="15">
        <v>42</v>
      </c>
    </row>
    <row r="69" spans="1:1" x14ac:dyDescent="0.2">
      <c r="A69" s="15">
        <v>43</v>
      </c>
    </row>
    <row r="70" spans="1:1" x14ac:dyDescent="0.2">
      <c r="A70" s="15">
        <v>44</v>
      </c>
    </row>
    <row r="71" spans="1:1" x14ac:dyDescent="0.2">
      <c r="A71" s="15">
        <v>45</v>
      </c>
    </row>
    <row r="72" spans="1:1" x14ac:dyDescent="0.2">
      <c r="A72" s="15">
        <v>46</v>
      </c>
    </row>
    <row r="73" spans="1:1" x14ac:dyDescent="0.2">
      <c r="A73" s="15">
        <v>47</v>
      </c>
    </row>
    <row r="74" spans="1:1" x14ac:dyDescent="0.2">
      <c r="A74" s="15">
        <v>48</v>
      </c>
    </row>
    <row r="75" spans="1:1" x14ac:dyDescent="0.2">
      <c r="A75" s="15">
        <v>49</v>
      </c>
    </row>
    <row r="76" spans="1:1" x14ac:dyDescent="0.2">
      <c r="A76" s="15">
        <v>50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AA748-541E-45C4-8775-67161C27AF0C}">
  <dimension ref="B2:AS54"/>
  <sheetViews>
    <sheetView showGridLines="0" workbookViewId="0">
      <selection activeCell="C30" sqref="C30"/>
    </sheetView>
  </sheetViews>
  <sheetFormatPr baseColWidth="10" defaultColWidth="11.42578125" defaultRowHeight="12.75" x14ac:dyDescent="0.2"/>
  <cols>
    <col min="1" max="1" width="2.42578125" customWidth="1"/>
    <col min="2" max="49" width="3.7109375" customWidth="1"/>
  </cols>
  <sheetData>
    <row r="2" spans="2:2" ht="25.5" x14ac:dyDescent="0.35">
      <c r="B2" s="3" t="s">
        <v>0</v>
      </c>
    </row>
    <row r="3" spans="2:2" ht="6" customHeight="1" x14ac:dyDescent="0.2"/>
    <row r="4" spans="2:2" ht="20.25" x14ac:dyDescent="0.3">
      <c r="B4" s="1" t="s">
        <v>128</v>
      </c>
    </row>
    <row r="6" spans="2:2" ht="15.75" x14ac:dyDescent="0.25">
      <c r="B6" s="8" t="s">
        <v>129</v>
      </c>
    </row>
    <row r="8" spans="2:2" x14ac:dyDescent="0.2">
      <c r="B8" t="s">
        <v>130</v>
      </c>
    </row>
    <row r="10" spans="2:2" x14ac:dyDescent="0.2">
      <c r="B10" s="2" t="s">
        <v>131</v>
      </c>
    </row>
    <row r="11" spans="2:2" ht="6" customHeight="1" x14ac:dyDescent="0.2"/>
    <row r="12" spans="2:2" ht="15" customHeight="1" x14ac:dyDescent="0.2">
      <c r="B12" s="4" t="s">
        <v>132</v>
      </c>
    </row>
    <row r="13" spans="2:2" ht="15" customHeight="1" x14ac:dyDescent="0.2">
      <c r="B13" s="4" t="s">
        <v>133</v>
      </c>
    </row>
    <row r="14" spans="2:2" ht="15" customHeight="1" x14ac:dyDescent="0.2">
      <c r="B14" s="4" t="s">
        <v>134</v>
      </c>
    </row>
    <row r="16" spans="2:2" x14ac:dyDescent="0.2">
      <c r="B16" s="2" t="s">
        <v>135</v>
      </c>
    </row>
    <row r="17" spans="2:45" ht="6" customHeight="1" x14ac:dyDescent="0.2"/>
    <row r="18" spans="2:45" ht="15" customHeight="1" x14ac:dyDescent="0.2">
      <c r="B18" s="4" t="s">
        <v>136</v>
      </c>
    </row>
    <row r="19" spans="2:45" ht="15" customHeight="1" x14ac:dyDescent="0.2">
      <c r="B19" s="4" t="s">
        <v>137</v>
      </c>
    </row>
    <row r="20" spans="2:45" ht="15" customHeight="1" x14ac:dyDescent="0.2">
      <c r="B20" s="4" t="s">
        <v>138</v>
      </c>
    </row>
    <row r="21" spans="2:45" ht="15" customHeight="1" x14ac:dyDescent="0.2">
      <c r="B21" s="19" t="s">
        <v>139</v>
      </c>
      <c r="AS21" s="4"/>
    </row>
    <row r="22" spans="2:45" ht="15" customHeight="1" x14ac:dyDescent="0.2">
      <c r="B22" s="19" t="s">
        <v>140</v>
      </c>
      <c r="AS22" s="4"/>
    </row>
    <row r="23" spans="2:45" ht="15" customHeight="1" x14ac:dyDescent="0.2">
      <c r="B23" s="4" t="s">
        <v>141</v>
      </c>
    </row>
    <row r="24" spans="2:45" ht="15" customHeight="1" x14ac:dyDescent="0.2">
      <c r="B24" s="4" t="s">
        <v>142</v>
      </c>
    </row>
    <row r="27" spans="2:45" x14ac:dyDescent="0.2">
      <c r="B27" s="2" t="s">
        <v>143</v>
      </c>
    </row>
    <row r="28" spans="2:45" ht="6" customHeight="1" x14ac:dyDescent="0.2"/>
    <row r="29" spans="2:45" x14ac:dyDescent="0.2">
      <c r="B29" t="s">
        <v>144</v>
      </c>
      <c r="C29" t="s">
        <v>145</v>
      </c>
    </row>
    <row r="30" spans="2:45" x14ac:dyDescent="0.2">
      <c r="C30" s="22" t="s">
        <v>146</v>
      </c>
      <c r="D30" s="20"/>
      <c r="E30" s="20"/>
      <c r="F30" s="20"/>
      <c r="G30" s="20"/>
      <c r="H30" s="21"/>
      <c r="I30" s="21"/>
      <c r="J30" s="21"/>
      <c r="K30" s="21"/>
      <c r="L30" s="21"/>
      <c r="M30" s="21"/>
      <c r="N30" s="21"/>
    </row>
    <row r="31" spans="2:45" x14ac:dyDescent="0.2">
      <c r="C31" s="4" t="s">
        <v>147</v>
      </c>
    </row>
    <row r="32" spans="2:45" x14ac:dyDescent="0.2">
      <c r="C32" s="4" t="s">
        <v>148</v>
      </c>
    </row>
    <row r="33" spans="2:24" ht="6" customHeight="1" x14ac:dyDescent="0.2"/>
    <row r="34" spans="2:24" x14ac:dyDescent="0.2">
      <c r="B34" t="s">
        <v>149</v>
      </c>
      <c r="C34" t="s">
        <v>150</v>
      </c>
    </row>
    <row r="35" spans="2:24" x14ac:dyDescent="0.2">
      <c r="C35" t="s">
        <v>151</v>
      </c>
    </row>
    <row r="36" spans="2:24" x14ac:dyDescent="0.2">
      <c r="C36" t="s">
        <v>152</v>
      </c>
    </row>
    <row r="37" spans="2:24" ht="6" customHeight="1" x14ac:dyDescent="0.2"/>
    <row r="38" spans="2:24" x14ac:dyDescent="0.2">
      <c r="B38" t="s">
        <v>153</v>
      </c>
      <c r="C38" t="s">
        <v>154</v>
      </c>
    </row>
    <row r="39" spans="2:24" ht="6" customHeight="1" x14ac:dyDescent="0.2"/>
    <row r="40" spans="2:24" x14ac:dyDescent="0.2">
      <c r="B40" t="s">
        <v>155</v>
      </c>
      <c r="C40" t="s">
        <v>156</v>
      </c>
    </row>
    <row r="41" spans="2:24" x14ac:dyDescent="0.2">
      <c r="C41" t="s">
        <v>157</v>
      </c>
    </row>
    <row r="44" spans="2:24" x14ac:dyDescent="0.2">
      <c r="B44" t="s">
        <v>158</v>
      </c>
    </row>
    <row r="45" spans="2:24" x14ac:dyDescent="0.2">
      <c r="B45" t="s">
        <v>159</v>
      </c>
    </row>
    <row r="47" spans="2:24" x14ac:dyDescent="0.2">
      <c r="B47" t="s">
        <v>7</v>
      </c>
      <c r="C47" s="48">
        <f>Gesuch!C52</f>
        <v>0</v>
      </c>
      <c r="D47" s="49"/>
      <c r="E47" s="49"/>
      <c r="F47" s="49"/>
      <c r="G47" s="50"/>
      <c r="I47" s="7" t="s">
        <v>33</v>
      </c>
      <c r="J47" s="54">
        <f>Gesuch!J52</f>
        <v>0</v>
      </c>
      <c r="K47" s="55"/>
      <c r="L47" s="56"/>
      <c r="N47" t="s">
        <v>7</v>
      </c>
      <c r="O47" s="57">
        <f>Gesuch!O52</f>
        <v>0</v>
      </c>
      <c r="P47" s="58"/>
      <c r="Q47" s="58"/>
      <c r="R47" s="58"/>
      <c r="S47" s="59"/>
      <c r="U47" s="7" t="s">
        <v>33</v>
      </c>
      <c r="V47" s="54">
        <f>Gesuch!V52</f>
        <v>0</v>
      </c>
      <c r="W47" s="55"/>
      <c r="X47" s="56"/>
    </row>
    <row r="49" spans="2:24" x14ac:dyDescent="0.2">
      <c r="B49" t="s">
        <v>34</v>
      </c>
      <c r="E49" s="13"/>
      <c r="F49" s="13"/>
      <c r="G49" s="13"/>
      <c r="H49" s="13"/>
      <c r="I49" s="13"/>
      <c r="J49" s="13"/>
      <c r="K49" s="13"/>
      <c r="L49" s="13"/>
      <c r="N49" t="s">
        <v>35</v>
      </c>
      <c r="Q49" s="13"/>
      <c r="R49" s="13"/>
      <c r="S49" s="13"/>
      <c r="T49" s="13"/>
      <c r="U49" s="13"/>
      <c r="V49" s="13"/>
      <c r="W49" s="13"/>
      <c r="X49" s="13"/>
    </row>
    <row r="51" spans="2:24" x14ac:dyDescent="0.2">
      <c r="B51" t="s">
        <v>36</v>
      </c>
      <c r="G51" s="48">
        <f>Gesuch!G56</f>
        <v>0</v>
      </c>
      <c r="H51" s="49"/>
      <c r="I51" s="49"/>
      <c r="J51" s="49"/>
      <c r="K51" s="49"/>
      <c r="L51" s="50"/>
      <c r="N51" t="s">
        <v>36</v>
      </c>
      <c r="S51" s="48">
        <f>Gesuch!S56</f>
        <v>0</v>
      </c>
      <c r="T51" s="49"/>
      <c r="U51" s="49"/>
      <c r="V51" s="49"/>
      <c r="W51" s="49"/>
      <c r="X51" s="50"/>
    </row>
    <row r="53" spans="2:24" x14ac:dyDescent="0.2">
      <c r="B53" s="2"/>
    </row>
    <row r="54" spans="2:24" ht="12.75" customHeight="1" x14ac:dyDescent="0.2">
      <c r="B54" s="14" t="s">
        <v>38</v>
      </c>
    </row>
  </sheetData>
  <sheetProtection algorithmName="SHA-512" hashValue="OKL1b44nJ+S/uKMFa7BqvetOk+UpUJJ920vF0V8jupwiqvIkq4Y1FxZJWAxjw1JAdlDshqI+zGRSrA55s8tQtQ==" saltValue="JnOVrxpLM5wzoV8BfZPNqA==" spinCount="100000" sheet="1" selectLockedCells="1"/>
  <mergeCells count="6">
    <mergeCell ref="V47:X47"/>
    <mergeCell ref="G51:L51"/>
    <mergeCell ref="S51:X51"/>
    <mergeCell ref="C47:G47"/>
    <mergeCell ref="J47:L47"/>
    <mergeCell ref="O47:S47"/>
  </mergeCells>
  <hyperlinks>
    <hyperlink ref="B54" r:id="rId1" xr:uid="{36FA98C8-A543-41B6-899B-680311F823E1}"/>
    <hyperlink ref="C30" r:id="rId2" xr:uid="{BE68F86A-3659-4462-A3E1-401A730BEC05}"/>
  </hyperlinks>
  <pageMargins left="0.7" right="0.7" top="0.78740157499999996" bottom="0.78740157499999996" header="0.3" footer="0.3"/>
  <pageSetup paperSize="9" orientation="portrait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D7319-6C9C-47B7-8DE6-23F2C41B2641}">
  <dimension ref="B2:AD56"/>
  <sheetViews>
    <sheetView showGridLines="0" topLeftCell="A32" workbookViewId="0">
      <selection activeCell="B55" sqref="B55"/>
    </sheetView>
  </sheetViews>
  <sheetFormatPr baseColWidth="10" defaultColWidth="11.42578125" defaultRowHeight="12.75" x14ac:dyDescent="0.2"/>
  <cols>
    <col min="1" max="1" width="2.42578125" customWidth="1"/>
    <col min="2" max="25" width="3.7109375" customWidth="1"/>
    <col min="26" max="26" width="2.42578125" customWidth="1"/>
    <col min="27" max="49" width="3.7109375" customWidth="1"/>
  </cols>
  <sheetData>
    <row r="2" spans="2:30" ht="25.5" customHeight="1" x14ac:dyDescent="0.35">
      <c r="B2" s="3" t="s">
        <v>0</v>
      </c>
      <c r="AD2" t="s">
        <v>160</v>
      </c>
    </row>
    <row r="3" spans="2:30" ht="6" customHeight="1" x14ac:dyDescent="0.2"/>
    <row r="4" spans="2:30" ht="20.25" customHeight="1" x14ac:dyDescent="0.3">
      <c r="B4" s="1" t="s">
        <v>128</v>
      </c>
    </row>
    <row r="6" spans="2:30" ht="15.75" x14ac:dyDescent="0.25">
      <c r="B6" s="8" t="s">
        <v>161</v>
      </c>
    </row>
    <row r="8" spans="2:30" x14ac:dyDescent="0.2">
      <c r="B8" t="s">
        <v>162</v>
      </c>
    </row>
    <row r="9" spans="2:30" ht="6" customHeight="1" x14ac:dyDescent="0.2"/>
    <row r="10" spans="2:30" x14ac:dyDescent="0.2">
      <c r="B10" t="s">
        <v>163</v>
      </c>
      <c r="M10" s="30" t="s">
        <v>164</v>
      </c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2"/>
    </row>
    <row r="11" spans="2:30" x14ac:dyDescent="0.2">
      <c r="B11" t="s">
        <v>165</v>
      </c>
      <c r="M11" s="30" t="s">
        <v>166</v>
      </c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2"/>
    </row>
    <row r="12" spans="2:30" ht="6" customHeight="1" x14ac:dyDescent="0.2"/>
    <row r="13" spans="2:30" ht="15" customHeight="1" x14ac:dyDescent="0.2">
      <c r="B13" s="4" t="s">
        <v>167</v>
      </c>
      <c r="K13" s="51">
        <v>2</v>
      </c>
      <c r="L13" s="52"/>
      <c r="M13" s="53"/>
    </row>
    <row r="14" spans="2:30" ht="6" customHeight="1" x14ac:dyDescent="0.2">
      <c r="U14" s="17"/>
    </row>
    <row r="15" spans="2:30" ht="15" customHeight="1" x14ac:dyDescent="0.2">
      <c r="B15" s="4" t="s">
        <v>168</v>
      </c>
      <c r="Q15" s="51">
        <v>20</v>
      </c>
      <c r="R15" s="52"/>
      <c r="S15" s="53"/>
    </row>
    <row r="16" spans="2:30" ht="6" customHeight="1" x14ac:dyDescent="0.2">
      <c r="B16" s="4"/>
    </row>
    <row r="17" spans="2:21" ht="15" customHeight="1" x14ac:dyDescent="0.2">
      <c r="B17" s="4" t="s">
        <v>169</v>
      </c>
      <c r="Q17" s="51">
        <v>22</v>
      </c>
      <c r="R17" s="52"/>
      <c r="S17" s="53"/>
    </row>
    <row r="18" spans="2:21" ht="6" customHeight="1" x14ac:dyDescent="0.2">
      <c r="B18" s="4"/>
    </row>
    <row r="19" spans="2:21" ht="15" customHeight="1" x14ac:dyDescent="0.2">
      <c r="B19" s="4" t="s">
        <v>170</v>
      </c>
      <c r="Q19" s="51">
        <v>8</v>
      </c>
      <c r="R19" s="52"/>
      <c r="S19" s="53"/>
    </row>
    <row r="20" spans="2:21" ht="15" customHeight="1" x14ac:dyDescent="0.2">
      <c r="B20" t="s">
        <v>171</v>
      </c>
      <c r="Q20" s="36" t="s">
        <v>42</v>
      </c>
      <c r="R20" s="37"/>
    </row>
    <row r="21" spans="2:21" ht="6" customHeight="1" x14ac:dyDescent="0.2"/>
    <row r="22" spans="2:21" ht="15" customHeight="1" x14ac:dyDescent="0.2">
      <c r="B22" s="4" t="s">
        <v>172</v>
      </c>
      <c r="K22" s="36" t="s">
        <v>42</v>
      </c>
      <c r="L22" s="37"/>
      <c r="N22" t="s">
        <v>173</v>
      </c>
    </row>
    <row r="23" spans="2:21" ht="6" customHeight="1" x14ac:dyDescent="0.2">
      <c r="B23" s="2"/>
    </row>
    <row r="24" spans="2:21" ht="15" customHeight="1" x14ac:dyDescent="0.2">
      <c r="B24" s="4" t="s">
        <v>174</v>
      </c>
    </row>
    <row r="25" spans="2:21" ht="6" customHeight="1" x14ac:dyDescent="0.2">
      <c r="B25" s="4"/>
    </row>
    <row r="26" spans="2:21" ht="15" customHeight="1" x14ac:dyDescent="0.2">
      <c r="B26" s="4" t="s">
        <v>175</v>
      </c>
      <c r="M26" s="30" t="s">
        <v>67</v>
      </c>
      <c r="N26" s="31"/>
      <c r="O26" s="31"/>
      <c r="P26" s="31"/>
      <c r="Q26" s="31"/>
      <c r="R26" s="31"/>
      <c r="S26" s="31"/>
      <c r="T26" s="31"/>
      <c r="U26" s="32"/>
    </row>
    <row r="27" spans="2:21" ht="15" customHeight="1" x14ac:dyDescent="0.2">
      <c r="B27" s="4" t="s">
        <v>176</v>
      </c>
      <c r="M27" s="30" t="s">
        <v>72</v>
      </c>
      <c r="N27" s="31"/>
      <c r="O27" s="31"/>
      <c r="P27" s="31"/>
      <c r="Q27" s="31"/>
      <c r="R27" s="31"/>
      <c r="S27" s="31"/>
      <c r="T27" s="31"/>
      <c r="U27" s="32"/>
    </row>
    <row r="28" spans="2:21" ht="15" customHeight="1" x14ac:dyDescent="0.2"/>
    <row r="29" spans="2:21" ht="15" customHeight="1" x14ac:dyDescent="0.2"/>
    <row r="30" spans="2:21" ht="15" customHeight="1" x14ac:dyDescent="0.2">
      <c r="B30" t="s">
        <v>177</v>
      </c>
    </row>
    <row r="31" spans="2:21" ht="6" customHeight="1" x14ac:dyDescent="0.2"/>
    <row r="32" spans="2:21" ht="15" customHeight="1" x14ac:dyDescent="0.2">
      <c r="B32" s="2" t="s">
        <v>131</v>
      </c>
    </row>
    <row r="33" spans="2:2" ht="15" customHeight="1" x14ac:dyDescent="0.2">
      <c r="B33" s="4" t="s">
        <v>178</v>
      </c>
    </row>
    <row r="34" spans="2:2" ht="15" customHeight="1" x14ac:dyDescent="0.2">
      <c r="B34" s="4" t="s">
        <v>179</v>
      </c>
    </row>
    <row r="35" spans="2:2" ht="15" customHeight="1" x14ac:dyDescent="0.2">
      <c r="B35" s="4" t="s">
        <v>180</v>
      </c>
    </row>
    <row r="36" spans="2:2" ht="15" customHeight="1" x14ac:dyDescent="0.2">
      <c r="B36" s="4" t="str">
        <f>IF(K22="JA","- Analysebericht","")</f>
        <v>- Analysebericht</v>
      </c>
    </row>
    <row r="37" spans="2:2" ht="15" customHeight="1" x14ac:dyDescent="0.2"/>
    <row r="38" spans="2:2" ht="15" customHeight="1" x14ac:dyDescent="0.2">
      <c r="B38" s="2" t="s">
        <v>135</v>
      </c>
    </row>
    <row r="39" spans="2:2" ht="15" customHeight="1" x14ac:dyDescent="0.2">
      <c r="B39" s="4" t="s">
        <v>136</v>
      </c>
    </row>
    <row r="40" spans="2:2" ht="15" customHeight="1" x14ac:dyDescent="0.2">
      <c r="B40" s="4" t="s">
        <v>137</v>
      </c>
    </row>
    <row r="41" spans="2:2" ht="15" customHeight="1" x14ac:dyDescent="0.2">
      <c r="B41" s="4" t="s">
        <v>138</v>
      </c>
    </row>
    <row r="42" spans="2:2" ht="15" customHeight="1" x14ac:dyDescent="0.2">
      <c r="B42" s="4" t="s">
        <v>181</v>
      </c>
    </row>
    <row r="43" spans="2:2" ht="15" customHeight="1" x14ac:dyDescent="0.2">
      <c r="B43" s="4" t="s">
        <v>142</v>
      </c>
    </row>
    <row r="44" spans="2:2" ht="15" customHeight="1" x14ac:dyDescent="0.2"/>
    <row r="46" spans="2:2" x14ac:dyDescent="0.2">
      <c r="B46" t="s">
        <v>158</v>
      </c>
    </row>
    <row r="47" spans="2:2" x14ac:dyDescent="0.2">
      <c r="B47" t="s">
        <v>159</v>
      </c>
    </row>
    <row r="49" spans="2:24" x14ac:dyDescent="0.2">
      <c r="B49" t="s">
        <v>7</v>
      </c>
      <c r="C49" s="48">
        <f>Gesuch!C52</f>
        <v>0</v>
      </c>
      <c r="D49" s="49"/>
      <c r="E49" s="49"/>
      <c r="F49" s="49"/>
      <c r="G49" s="50"/>
      <c r="I49" s="7" t="s">
        <v>33</v>
      </c>
      <c r="J49" s="45">
        <f>Gesuch!J52</f>
        <v>0</v>
      </c>
      <c r="K49" s="46"/>
      <c r="L49" s="47"/>
      <c r="N49" t="s">
        <v>7</v>
      </c>
      <c r="O49" s="48">
        <f>Gesuch!O52</f>
        <v>0</v>
      </c>
      <c r="P49" s="49"/>
      <c r="Q49" s="49"/>
      <c r="R49" s="49"/>
      <c r="S49" s="50"/>
      <c r="U49" s="7" t="s">
        <v>33</v>
      </c>
      <c r="V49" s="45">
        <f>Gesuch!V52</f>
        <v>0</v>
      </c>
      <c r="W49" s="46"/>
      <c r="X49" s="47"/>
    </row>
    <row r="51" spans="2:24" x14ac:dyDescent="0.2">
      <c r="B51" t="s">
        <v>34</v>
      </c>
      <c r="E51" s="13"/>
      <c r="F51" s="13"/>
      <c r="G51" s="13"/>
      <c r="H51" s="13"/>
      <c r="I51" s="13"/>
      <c r="J51" s="13"/>
      <c r="K51" s="13"/>
      <c r="L51" s="13"/>
      <c r="N51" t="s">
        <v>35</v>
      </c>
      <c r="Q51" s="13"/>
      <c r="R51" s="13"/>
      <c r="S51" s="13"/>
      <c r="T51" s="13"/>
      <c r="U51" s="13"/>
      <c r="V51" s="13"/>
      <c r="W51" s="13"/>
      <c r="X51" s="13"/>
    </row>
    <row r="53" spans="2:24" x14ac:dyDescent="0.2">
      <c r="B53" t="s">
        <v>36</v>
      </c>
      <c r="G53" s="48">
        <f>Gesuch!G56</f>
        <v>0</v>
      </c>
      <c r="H53" s="49"/>
      <c r="I53" s="49"/>
      <c r="J53" s="49"/>
      <c r="K53" s="49"/>
      <c r="L53" s="50"/>
      <c r="N53" t="s">
        <v>36</v>
      </c>
      <c r="S53" s="48">
        <f>Gesuch!S56</f>
        <v>0</v>
      </c>
      <c r="T53" s="49"/>
      <c r="U53" s="49"/>
      <c r="V53" s="49"/>
      <c r="W53" s="49"/>
      <c r="X53" s="50"/>
    </row>
    <row r="55" spans="2:24" x14ac:dyDescent="0.2">
      <c r="B55" s="2"/>
    </row>
    <row r="56" spans="2:24" ht="12.75" customHeight="1" x14ac:dyDescent="0.2">
      <c r="B56" s="14" t="s">
        <v>38</v>
      </c>
    </row>
  </sheetData>
  <mergeCells count="16">
    <mergeCell ref="G53:L53"/>
    <mergeCell ref="S53:X53"/>
    <mergeCell ref="K22:L22"/>
    <mergeCell ref="M10:X10"/>
    <mergeCell ref="M11:X11"/>
    <mergeCell ref="K13:M13"/>
    <mergeCell ref="C49:G49"/>
    <mergeCell ref="J49:L49"/>
    <mergeCell ref="O49:S49"/>
    <mergeCell ref="V49:X49"/>
    <mergeCell ref="M26:U26"/>
    <mergeCell ref="M27:U27"/>
    <mergeCell ref="Q20:R20"/>
    <mergeCell ref="Q15:S15"/>
    <mergeCell ref="Q17:S17"/>
    <mergeCell ref="Q19:S19"/>
  </mergeCells>
  <hyperlinks>
    <hyperlink ref="B56" r:id="rId1" xr:uid="{8CD9241C-027C-43E8-B64D-16FA918CBBB8}"/>
  </hyperlinks>
  <pageMargins left="0.7" right="0.7" top="0.78740157499999996" bottom="0.78740157499999996" header="0.3" footer="0.3"/>
  <pageSetup paperSize="9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2A74207-31EE-4BDC-8AAF-3FD811E4C0F1}">
          <x14:formula1>
            <xm:f>Logik!$L$3:$L$4</xm:f>
          </x14:formula1>
          <xm:sqref>Q20:R20 K22:L22</xm:sqref>
        </x14:dataValidation>
        <x14:dataValidation type="list" allowBlank="1" showInputMessage="1" showErrorMessage="1" xr:uid="{BF598557-2DE7-4E3D-A33F-2500AA0F983C}">
          <x14:formula1>
            <xm:f>Logik!$L$10:$L$12</xm:f>
          </x14:formula1>
          <xm:sqref>M26:U26</xm:sqref>
        </x14:dataValidation>
        <x14:dataValidation type="list" allowBlank="1" showInputMessage="1" showErrorMessage="1" xr:uid="{367508CC-5F80-45C4-9493-E8D6ED3ABCB8}">
          <x14:formula1>
            <xm:f>Logik!$L$14:$L$15</xm:f>
          </x14:formula1>
          <xm:sqref>M27:U27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87AD3-379B-435B-BC15-399DE8087258}">
  <dimension ref="B2:X45"/>
  <sheetViews>
    <sheetView showGridLines="0" workbookViewId="0">
      <selection activeCell="N52" sqref="N52"/>
    </sheetView>
  </sheetViews>
  <sheetFormatPr baseColWidth="10" defaultColWidth="11.42578125" defaultRowHeight="12.75" x14ac:dyDescent="0.2"/>
  <cols>
    <col min="1" max="1" width="2.42578125" customWidth="1"/>
    <col min="2" max="49" width="3.7109375" customWidth="1"/>
  </cols>
  <sheetData>
    <row r="2" spans="2:2" ht="25.5" x14ac:dyDescent="0.35">
      <c r="B2" s="3" t="s">
        <v>0</v>
      </c>
    </row>
    <row r="3" spans="2:2" ht="6" customHeight="1" x14ac:dyDescent="0.2"/>
    <row r="4" spans="2:2" ht="20.25" x14ac:dyDescent="0.3">
      <c r="B4" s="1" t="s">
        <v>128</v>
      </c>
    </row>
    <row r="6" spans="2:2" ht="15.75" x14ac:dyDescent="0.25">
      <c r="B6" s="8" t="s">
        <v>182</v>
      </c>
    </row>
    <row r="7" spans="2:2" ht="6" customHeight="1" x14ac:dyDescent="0.2"/>
    <row r="8" spans="2:2" x14ac:dyDescent="0.2">
      <c r="B8" t="s">
        <v>130</v>
      </c>
    </row>
    <row r="10" spans="2:2" x14ac:dyDescent="0.2">
      <c r="B10" s="2" t="s">
        <v>183</v>
      </c>
    </row>
    <row r="11" spans="2:2" ht="6" customHeight="1" x14ac:dyDescent="0.2"/>
    <row r="12" spans="2:2" ht="15" customHeight="1" x14ac:dyDescent="0.2">
      <c r="B12" s="4" t="s">
        <v>184</v>
      </c>
    </row>
    <row r="13" spans="2:2" ht="15" customHeight="1" x14ac:dyDescent="0.2">
      <c r="B13" s="4" t="s">
        <v>185</v>
      </c>
    </row>
    <row r="14" spans="2:2" ht="15" customHeight="1" x14ac:dyDescent="0.2">
      <c r="B14" s="4" t="s">
        <v>186</v>
      </c>
    </row>
    <row r="16" spans="2:2" x14ac:dyDescent="0.2">
      <c r="B16" s="2" t="s">
        <v>135</v>
      </c>
    </row>
    <row r="17" spans="2:3" ht="6" customHeight="1" x14ac:dyDescent="0.2"/>
    <row r="18" spans="2:3" ht="15" customHeight="1" x14ac:dyDescent="0.2">
      <c r="B18" s="4" t="s">
        <v>187</v>
      </c>
    </row>
    <row r="19" spans="2:3" ht="15" customHeight="1" x14ac:dyDescent="0.2">
      <c r="B19" s="4" t="s">
        <v>137</v>
      </c>
    </row>
    <row r="20" spans="2:3" ht="15" customHeight="1" x14ac:dyDescent="0.2">
      <c r="B20" s="4" t="s">
        <v>138</v>
      </c>
    </row>
    <row r="21" spans="2:3" ht="15" customHeight="1" x14ac:dyDescent="0.2">
      <c r="B21" s="4" t="s">
        <v>188</v>
      </c>
    </row>
    <row r="22" spans="2:3" ht="15" customHeight="1" x14ac:dyDescent="0.2">
      <c r="B22" s="4" t="s">
        <v>142</v>
      </c>
    </row>
    <row r="25" spans="2:3" x14ac:dyDescent="0.2">
      <c r="B25" s="2" t="s">
        <v>143</v>
      </c>
    </row>
    <row r="26" spans="2:3" ht="6" customHeight="1" x14ac:dyDescent="0.2"/>
    <row r="27" spans="2:3" x14ac:dyDescent="0.2">
      <c r="B27" t="s">
        <v>149</v>
      </c>
      <c r="C27" t="s">
        <v>150</v>
      </c>
    </row>
    <row r="28" spans="2:3" x14ac:dyDescent="0.2">
      <c r="C28" t="s">
        <v>189</v>
      </c>
    </row>
    <row r="29" spans="2:3" x14ac:dyDescent="0.2">
      <c r="C29" t="s">
        <v>152</v>
      </c>
    </row>
    <row r="30" spans="2:3" ht="6" customHeight="1" x14ac:dyDescent="0.2"/>
    <row r="31" spans="2:3" x14ac:dyDescent="0.2">
      <c r="B31" t="s">
        <v>155</v>
      </c>
      <c r="C31" t="s">
        <v>156</v>
      </c>
    </row>
    <row r="32" spans="2:3" x14ac:dyDescent="0.2">
      <c r="C32" t="s">
        <v>157</v>
      </c>
    </row>
    <row r="35" spans="2:24" x14ac:dyDescent="0.2">
      <c r="B35" t="s">
        <v>158</v>
      </c>
    </row>
    <row r="36" spans="2:24" x14ac:dyDescent="0.2">
      <c r="B36" t="s">
        <v>159</v>
      </c>
    </row>
    <row r="38" spans="2:24" x14ac:dyDescent="0.2">
      <c r="B38" t="s">
        <v>7</v>
      </c>
      <c r="C38" s="48">
        <f>Gesuch!C52</f>
        <v>0</v>
      </c>
      <c r="D38" s="49"/>
      <c r="E38" s="49"/>
      <c r="F38" s="49"/>
      <c r="G38" s="50"/>
      <c r="I38" s="7" t="s">
        <v>33</v>
      </c>
      <c r="J38" s="45">
        <f>Gesuch!J52</f>
        <v>0</v>
      </c>
      <c r="K38" s="46"/>
      <c r="L38" s="47"/>
      <c r="N38" t="s">
        <v>7</v>
      </c>
      <c r="O38" s="48">
        <f>Gesuch!O52</f>
        <v>0</v>
      </c>
      <c r="P38" s="49"/>
      <c r="Q38" s="49"/>
      <c r="R38" s="49"/>
      <c r="S38" s="50"/>
      <c r="U38" s="7" t="s">
        <v>33</v>
      </c>
      <c r="V38" s="45">
        <f>Gesuch!V52</f>
        <v>0</v>
      </c>
      <c r="W38" s="46"/>
      <c r="X38" s="47"/>
    </row>
    <row r="40" spans="2:24" x14ac:dyDescent="0.2">
      <c r="B40" t="s">
        <v>34</v>
      </c>
      <c r="E40" s="13"/>
      <c r="F40" s="13"/>
      <c r="G40" s="13"/>
      <c r="H40" s="13"/>
      <c r="I40" s="13"/>
      <c r="J40" s="13"/>
      <c r="K40" s="13"/>
      <c r="L40" s="13"/>
      <c r="N40" t="s">
        <v>35</v>
      </c>
      <c r="Q40" s="13"/>
      <c r="R40" s="13"/>
      <c r="S40" s="13"/>
      <c r="T40" s="13"/>
      <c r="U40" s="13"/>
      <c r="V40" s="13"/>
      <c r="W40" s="13"/>
      <c r="X40" s="13"/>
    </row>
    <row r="42" spans="2:24" x14ac:dyDescent="0.2">
      <c r="B42" t="s">
        <v>36</v>
      </c>
      <c r="G42" s="48">
        <f>Gesuch!G56</f>
        <v>0</v>
      </c>
      <c r="H42" s="49"/>
      <c r="I42" s="49"/>
      <c r="J42" s="49"/>
      <c r="K42" s="49"/>
      <c r="L42" s="50"/>
      <c r="N42" t="s">
        <v>36</v>
      </c>
      <c r="S42" s="48">
        <f>Gesuch!S56</f>
        <v>0</v>
      </c>
      <c r="T42" s="49"/>
      <c r="U42" s="49"/>
      <c r="V42" s="49"/>
      <c r="W42" s="49"/>
      <c r="X42" s="50"/>
    </row>
    <row r="44" spans="2:24" ht="12.75" customHeight="1" x14ac:dyDescent="0.2">
      <c r="B44" s="2" t="s">
        <v>190</v>
      </c>
    </row>
    <row r="45" spans="2:24" x14ac:dyDescent="0.2">
      <c r="B45" s="14" t="s">
        <v>38</v>
      </c>
    </row>
  </sheetData>
  <sheetProtection selectLockedCells="1"/>
  <mergeCells count="6">
    <mergeCell ref="V38:X38"/>
    <mergeCell ref="G42:L42"/>
    <mergeCell ref="S42:X42"/>
    <mergeCell ref="C38:G38"/>
    <mergeCell ref="J38:L38"/>
    <mergeCell ref="O38:S38"/>
  </mergeCells>
  <hyperlinks>
    <hyperlink ref="B45" r:id="rId1" xr:uid="{ABCC238B-039C-49F6-8454-6FDABCE5C4F1}"/>
  </hyperlinks>
  <pageMargins left="0.7" right="0.7" top="0.78740157499999996" bottom="0.78740157499999996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bb7f4eb-e085-48a7-94fd-009ecbe1b78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84B71F86C9EC1439BA024B556816D00" ma:contentTypeVersion="10" ma:contentTypeDescription="Ein neues Dokument erstellen." ma:contentTypeScope="" ma:versionID="90ad8f3d35e4e0098c340b2166a505c4">
  <xsd:schema xmlns:xsd="http://www.w3.org/2001/XMLSchema" xmlns:xs="http://www.w3.org/2001/XMLSchema" xmlns:p="http://schemas.microsoft.com/office/2006/metadata/properties" xmlns:ns2="3bb7f4eb-e085-48a7-94fd-009ecbe1b780" targetNamespace="http://schemas.microsoft.com/office/2006/metadata/properties" ma:root="true" ma:fieldsID="9b1593d9dba8bd342274cb44b89aae9e" ns2:_="">
    <xsd:import namespace="3bb7f4eb-e085-48a7-94fd-009ecbe1b7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b7f4eb-e085-48a7-94fd-009ecbe1b7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339b4644-8fb8-4c06-ab53-048cd04c9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EA3682-0518-4B20-A968-20D4387ADCFC}">
  <ds:schemaRefs>
    <ds:schemaRef ds:uri="http://schemas.microsoft.com/office/2006/metadata/properties"/>
    <ds:schemaRef ds:uri="http://schemas.microsoft.com/office/infopath/2007/PartnerControls"/>
    <ds:schemaRef ds:uri="3bb7f4eb-e085-48a7-94fd-009ecbe1b780"/>
  </ds:schemaRefs>
</ds:datastoreItem>
</file>

<file path=customXml/itemProps2.xml><?xml version="1.0" encoding="utf-8"?>
<ds:datastoreItem xmlns:ds="http://schemas.openxmlformats.org/officeDocument/2006/customXml" ds:itemID="{FB98A369-D2E6-4486-99D8-494651C258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b7f4eb-e085-48a7-94fd-009ecbe1b7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429F1A-5B20-4E4B-9C82-30DCFA165D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Gesuch</vt:lpstr>
      <vt:lpstr>Logik</vt:lpstr>
      <vt:lpstr>BE-01</vt:lpstr>
      <vt:lpstr>DL-01</vt:lpstr>
      <vt:lpstr>AM-01</vt:lpstr>
    </vt:vector>
  </TitlesOfParts>
  <Manager/>
  <Company>EKZ Gruppe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Montani André MMEG</dc:creator>
  <cp:keywords/>
  <dc:description/>
  <cp:lastModifiedBy>Sutter Selma MMEG</cp:lastModifiedBy>
  <cp:revision/>
  <dcterms:created xsi:type="dcterms:W3CDTF">2025-12-23T12:53:04Z</dcterms:created>
  <dcterms:modified xsi:type="dcterms:W3CDTF">2026-08-27T14:38:23Z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0x010100184B71F86C9EC1439BA024B556816D00</vt:lpwstr>
  </property>
  <property fmtid="{D5CDD505-2E9C-101B-9397-08002B2CF9AE}" pid="3" name="MediaServiceImageTags">
    <vt:lpwstr/>
  </property>
</Properties>
</file>